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19200" windowHeight="7365" activeTab="1"/>
  </bookViews>
  <sheets>
    <sheet name="入力例" sheetId="6" r:id="rId1"/>
    <sheet name="入力シート" sheetId="5" r:id="rId2"/>
    <sheet name="様式１" sheetId="2" r:id="rId3"/>
    <sheet name="様式2" sheetId="1" r:id="rId4"/>
    <sheet name="様式３" sheetId="3" r:id="rId5"/>
    <sheet name="様式４" sheetId="4" r:id="rId6"/>
    <sheet name="プログラム申込用紙" sheetId="7" r:id="rId7"/>
  </sheets>
  <externalReferences>
    <externalReference r:id="rId8"/>
  </externalReferences>
  <definedNames>
    <definedName name="_xlnm.Print_Area" localSheetId="3">様式2!$A$1:$AH$64</definedName>
    <definedName name="_xlnm.Print_Area" localSheetId="4">様式３!$A$1:$R$36</definedName>
  </definedNames>
  <calcPr calcId="145621"/>
</workbook>
</file>

<file path=xl/calcChain.xml><?xml version="1.0" encoding="utf-8"?>
<calcChain xmlns="http://schemas.openxmlformats.org/spreadsheetml/2006/main">
  <c r="B4" i="7" l="1"/>
  <c r="C10" i="7"/>
  <c r="E9" i="7"/>
  <c r="E8" i="7"/>
  <c r="E10" i="7" s="1"/>
  <c r="Q15" i="3" l="1"/>
  <c r="Q16" i="3"/>
  <c r="Q17" i="3"/>
  <c r="Q18" i="3"/>
  <c r="Q19" i="3"/>
  <c r="Q20" i="3"/>
  <c r="Q21" i="3"/>
  <c r="Q22" i="3"/>
  <c r="Q23" i="3"/>
  <c r="Q24" i="3"/>
  <c r="Q25" i="3"/>
  <c r="Q26" i="3"/>
  <c r="Q27" i="3"/>
  <c r="Q28" i="3"/>
  <c r="Q29" i="3"/>
  <c r="Q30" i="3"/>
  <c r="Q31" i="3"/>
  <c r="Q32" i="3"/>
  <c r="Q33" i="3"/>
  <c r="Q14" i="3"/>
  <c r="P15" i="3"/>
  <c r="P16" i="3"/>
  <c r="P17" i="3"/>
  <c r="P18" i="3"/>
  <c r="P19" i="3"/>
  <c r="P20" i="3"/>
  <c r="P21" i="3"/>
  <c r="P22" i="3"/>
  <c r="P23" i="3"/>
  <c r="P24" i="3"/>
  <c r="P25" i="3"/>
  <c r="P26" i="3"/>
  <c r="P27" i="3"/>
  <c r="P28" i="3"/>
  <c r="P29" i="3"/>
  <c r="P30" i="3"/>
  <c r="P31" i="3"/>
  <c r="P32" i="3"/>
  <c r="P33" i="3"/>
  <c r="P14" i="3"/>
  <c r="O15" i="3"/>
  <c r="O16" i="3"/>
  <c r="O17" i="3"/>
  <c r="O18" i="3"/>
  <c r="O19" i="3"/>
  <c r="O20" i="3"/>
  <c r="O21" i="3"/>
  <c r="O22" i="3"/>
  <c r="O23" i="3"/>
  <c r="O24" i="3"/>
  <c r="O25" i="3"/>
  <c r="O26" i="3"/>
  <c r="O27" i="3"/>
  <c r="O28" i="3"/>
  <c r="O29" i="3"/>
  <c r="O30" i="3"/>
  <c r="O31" i="3"/>
  <c r="O32" i="3"/>
  <c r="O33" i="3"/>
  <c r="O14" i="3"/>
  <c r="X16" i="5"/>
  <c r="L15" i="3" s="1"/>
  <c r="Y16" i="5"/>
  <c r="X17" i="5"/>
  <c r="Y17" i="5"/>
  <c r="M16" i="3" s="1"/>
  <c r="X18" i="5"/>
  <c r="L17" i="3" s="1"/>
  <c r="Y18" i="5"/>
  <c r="X19" i="5"/>
  <c r="Y19" i="5"/>
  <c r="M18" i="3" s="1"/>
  <c r="X20" i="5"/>
  <c r="Y20" i="5"/>
  <c r="X21" i="5"/>
  <c r="Y21" i="5"/>
  <c r="M20" i="3" s="1"/>
  <c r="X22" i="5"/>
  <c r="L21" i="3" s="1"/>
  <c r="Y22" i="5"/>
  <c r="X23" i="5"/>
  <c r="Y23" i="5"/>
  <c r="M22" i="3" s="1"/>
  <c r="X24" i="5"/>
  <c r="L23" i="3" s="1"/>
  <c r="Y24" i="5"/>
  <c r="X25" i="5"/>
  <c r="Y25" i="5"/>
  <c r="M24" i="3" s="1"/>
  <c r="X26" i="5"/>
  <c r="L25" i="3" s="1"/>
  <c r="Y26" i="5"/>
  <c r="X27" i="5"/>
  <c r="Y27" i="5"/>
  <c r="M26" i="3" s="1"/>
  <c r="X28" i="5"/>
  <c r="Y28" i="5"/>
  <c r="X29" i="5"/>
  <c r="Y29" i="5"/>
  <c r="M28" i="3" s="1"/>
  <c r="X30" i="5"/>
  <c r="L29" i="3" s="1"/>
  <c r="Y30" i="5"/>
  <c r="X31" i="5"/>
  <c r="Y31" i="5"/>
  <c r="M30" i="3" s="1"/>
  <c r="X32" i="5"/>
  <c r="L31" i="3" s="1"/>
  <c r="Y32" i="5"/>
  <c r="X33" i="5"/>
  <c r="Y33" i="5"/>
  <c r="M32" i="3" s="1"/>
  <c r="X34" i="5"/>
  <c r="L33" i="3" s="1"/>
  <c r="Y34" i="5"/>
  <c r="X35" i="5"/>
  <c r="Y35" i="5"/>
  <c r="X36" i="5"/>
  <c r="Y36" i="5"/>
  <c r="X37" i="5"/>
  <c r="Y37" i="5"/>
  <c r="X38" i="5"/>
  <c r="Y38" i="5"/>
  <c r="X39" i="5"/>
  <c r="Y39" i="5"/>
  <c r="Y15" i="5"/>
  <c r="M14" i="3" s="1"/>
  <c r="X15" i="5"/>
  <c r="L14" i="3" s="1"/>
  <c r="M15" i="3"/>
  <c r="L16" i="3"/>
  <c r="M17" i="3"/>
  <c r="L18" i="3"/>
  <c r="L19" i="3"/>
  <c r="M19" i="3"/>
  <c r="L20" i="3"/>
  <c r="M21" i="3"/>
  <c r="L22" i="3"/>
  <c r="M23" i="3"/>
  <c r="L24" i="3"/>
  <c r="M25" i="3"/>
  <c r="L26" i="3"/>
  <c r="L27" i="3"/>
  <c r="M27" i="3"/>
  <c r="L28" i="3"/>
  <c r="M29" i="3"/>
  <c r="L30" i="3"/>
  <c r="M31" i="3"/>
  <c r="L32" i="3"/>
  <c r="M33" i="3"/>
  <c r="E15" i="3"/>
  <c r="F15" i="3"/>
  <c r="G15" i="3"/>
  <c r="H15" i="3"/>
  <c r="I15" i="3"/>
  <c r="J15" i="3"/>
  <c r="K15" i="3"/>
  <c r="E16" i="3"/>
  <c r="F16" i="3"/>
  <c r="G16" i="3"/>
  <c r="H16" i="3"/>
  <c r="I16" i="3"/>
  <c r="J16" i="3"/>
  <c r="K16" i="3"/>
  <c r="E17" i="3"/>
  <c r="F17" i="3"/>
  <c r="G17" i="3"/>
  <c r="H17" i="3"/>
  <c r="I17" i="3"/>
  <c r="J17" i="3"/>
  <c r="K17" i="3"/>
  <c r="E18" i="3"/>
  <c r="F18" i="3"/>
  <c r="G18" i="3"/>
  <c r="H18" i="3"/>
  <c r="I18" i="3"/>
  <c r="J18" i="3"/>
  <c r="K18" i="3"/>
  <c r="E19" i="3"/>
  <c r="F19" i="3"/>
  <c r="G19" i="3"/>
  <c r="H19" i="3"/>
  <c r="I19" i="3"/>
  <c r="J19" i="3"/>
  <c r="K19" i="3"/>
  <c r="E20" i="3"/>
  <c r="F20" i="3"/>
  <c r="G20" i="3"/>
  <c r="H20" i="3"/>
  <c r="I20" i="3"/>
  <c r="J20" i="3"/>
  <c r="K20" i="3"/>
  <c r="E21" i="3"/>
  <c r="F21" i="3"/>
  <c r="G21" i="3"/>
  <c r="H21" i="3"/>
  <c r="I21" i="3"/>
  <c r="J21" i="3"/>
  <c r="K21" i="3"/>
  <c r="E22" i="3"/>
  <c r="F22" i="3"/>
  <c r="G22" i="3"/>
  <c r="H22" i="3"/>
  <c r="I22" i="3"/>
  <c r="J22" i="3"/>
  <c r="K22" i="3"/>
  <c r="E23" i="3"/>
  <c r="F23" i="3"/>
  <c r="G23" i="3"/>
  <c r="H23" i="3"/>
  <c r="I23" i="3"/>
  <c r="J23" i="3"/>
  <c r="K23" i="3"/>
  <c r="E24" i="3"/>
  <c r="F24" i="3"/>
  <c r="G24" i="3"/>
  <c r="H24" i="3"/>
  <c r="I24" i="3"/>
  <c r="J24" i="3"/>
  <c r="K24" i="3"/>
  <c r="E25" i="3"/>
  <c r="F25" i="3"/>
  <c r="G25" i="3"/>
  <c r="H25" i="3"/>
  <c r="I25" i="3"/>
  <c r="J25" i="3"/>
  <c r="K25" i="3"/>
  <c r="E26" i="3"/>
  <c r="F26" i="3"/>
  <c r="G26" i="3"/>
  <c r="H26" i="3"/>
  <c r="I26" i="3"/>
  <c r="J26" i="3"/>
  <c r="K26" i="3"/>
  <c r="E27" i="3"/>
  <c r="F27" i="3"/>
  <c r="G27" i="3"/>
  <c r="H27" i="3"/>
  <c r="I27" i="3"/>
  <c r="J27" i="3"/>
  <c r="K27" i="3"/>
  <c r="E28" i="3"/>
  <c r="F28" i="3"/>
  <c r="G28" i="3"/>
  <c r="H28" i="3"/>
  <c r="I28" i="3"/>
  <c r="J28" i="3"/>
  <c r="K28" i="3"/>
  <c r="E29" i="3"/>
  <c r="F29" i="3"/>
  <c r="G29" i="3"/>
  <c r="H29" i="3"/>
  <c r="I29" i="3"/>
  <c r="J29" i="3"/>
  <c r="K29" i="3"/>
  <c r="E30" i="3"/>
  <c r="F30" i="3"/>
  <c r="G30" i="3"/>
  <c r="H30" i="3"/>
  <c r="I30" i="3"/>
  <c r="J30" i="3"/>
  <c r="K30" i="3"/>
  <c r="E31" i="3"/>
  <c r="F31" i="3"/>
  <c r="G31" i="3"/>
  <c r="H31" i="3"/>
  <c r="I31" i="3"/>
  <c r="J31" i="3"/>
  <c r="K31" i="3"/>
  <c r="E32" i="3"/>
  <c r="F32" i="3"/>
  <c r="G32" i="3"/>
  <c r="H32" i="3"/>
  <c r="I32" i="3"/>
  <c r="J32" i="3"/>
  <c r="K32" i="3"/>
  <c r="E33" i="3"/>
  <c r="F33" i="3"/>
  <c r="G33" i="3"/>
  <c r="H33" i="3"/>
  <c r="I33" i="3"/>
  <c r="J33" i="3"/>
  <c r="K33" i="3"/>
  <c r="F14" i="3"/>
  <c r="G14" i="3"/>
  <c r="H14" i="3"/>
  <c r="I14" i="3"/>
  <c r="J14" i="3"/>
  <c r="K14" i="3"/>
  <c r="E14" i="3"/>
  <c r="B15" i="3"/>
  <c r="C15" i="3"/>
  <c r="B16" i="3"/>
  <c r="C16" i="3"/>
  <c r="B17" i="3"/>
  <c r="C17" i="3"/>
  <c r="B18" i="3"/>
  <c r="C18" i="3"/>
  <c r="B19" i="3"/>
  <c r="C19" i="3"/>
  <c r="B20" i="3"/>
  <c r="C20" i="3"/>
  <c r="B21" i="3"/>
  <c r="C21" i="3"/>
  <c r="B22" i="3"/>
  <c r="C22" i="3"/>
  <c r="B23" i="3"/>
  <c r="C23" i="3"/>
  <c r="B24" i="3"/>
  <c r="C24" i="3"/>
  <c r="B25" i="3"/>
  <c r="C25" i="3"/>
  <c r="C26" i="3"/>
  <c r="D26" i="3"/>
  <c r="C27" i="3"/>
  <c r="D27" i="3"/>
  <c r="B28" i="3"/>
  <c r="C28" i="3"/>
  <c r="B29" i="3"/>
  <c r="C29" i="3"/>
  <c r="B30" i="3"/>
  <c r="C30" i="3"/>
  <c r="B31" i="3"/>
  <c r="C31" i="3"/>
  <c r="B32" i="3"/>
  <c r="C32" i="3"/>
  <c r="B33" i="3"/>
  <c r="C14" i="3"/>
  <c r="B14" i="3"/>
  <c r="AE56" i="1"/>
  <c r="X56" i="1"/>
  <c r="M56" i="1"/>
  <c r="F56" i="1"/>
  <c r="AA60" i="2"/>
  <c r="V61" i="2"/>
  <c r="U60" i="2"/>
  <c r="T61" i="2"/>
  <c r="S60" i="2"/>
  <c r="F61" i="2"/>
  <c r="D61" i="2"/>
  <c r="K60" i="2"/>
  <c r="E60" i="2"/>
  <c r="D60" i="2"/>
  <c r="E62" i="5"/>
  <c r="AD59" i="5"/>
  <c r="L59" i="5"/>
  <c r="H59" i="5"/>
  <c r="R56" i="1" s="1"/>
  <c r="G59" i="5"/>
  <c r="N56" i="1" s="1"/>
  <c r="F17" i="4" l="1"/>
  <c r="F16" i="4"/>
  <c r="F14" i="4"/>
  <c r="F13" i="4"/>
  <c r="G7" i="4"/>
  <c r="G6" i="4"/>
  <c r="AD45" i="5"/>
  <c r="R27" i="3" s="1"/>
  <c r="AD46" i="5"/>
  <c r="R28" i="3" s="1"/>
  <c r="AD47" i="5"/>
  <c r="R29" i="3" s="1"/>
  <c r="AD48" i="5"/>
  <c r="R30" i="3" s="1"/>
  <c r="AD49" i="5"/>
  <c r="R31" i="3" s="1"/>
  <c r="AD50" i="5"/>
  <c r="R32" i="3" s="1"/>
  <c r="AD51" i="5"/>
  <c r="R33" i="3" s="1"/>
  <c r="AD52" i="5"/>
  <c r="AD53" i="5"/>
  <c r="AD54" i="5"/>
  <c r="AD55" i="5"/>
  <c r="AD44" i="5"/>
  <c r="R26" i="3" s="1"/>
  <c r="AD57" i="5"/>
  <c r="Z37" i="5"/>
  <c r="Z29" i="5"/>
  <c r="Z30" i="5"/>
  <c r="Z31" i="5"/>
  <c r="Z32" i="5"/>
  <c r="Z33" i="5"/>
  <c r="Z34" i="5"/>
  <c r="Z35" i="5"/>
  <c r="Z36" i="5"/>
  <c r="Z16" i="5"/>
  <c r="Z17" i="5"/>
  <c r="Z18" i="5"/>
  <c r="Z19" i="5"/>
  <c r="Z20" i="5"/>
  <c r="Z21" i="5"/>
  <c r="Z22" i="5"/>
  <c r="Z23" i="5"/>
  <c r="Z24" i="5"/>
  <c r="Z25" i="5"/>
  <c r="Z26" i="5"/>
  <c r="Z27" i="5"/>
  <c r="Z28" i="5"/>
  <c r="Z15" i="5"/>
  <c r="N14" i="3" s="1"/>
  <c r="AE54" i="1"/>
  <c r="AE55" i="1"/>
  <c r="AE57" i="1"/>
  <c r="AE53" i="1"/>
  <c r="X54" i="1"/>
  <c r="X55" i="1"/>
  <c r="X57" i="1"/>
  <c r="X53" i="1"/>
  <c r="M54" i="1"/>
  <c r="M55" i="1"/>
  <c r="M57" i="1"/>
  <c r="M53" i="1"/>
  <c r="F54" i="1"/>
  <c r="F55" i="1"/>
  <c r="F57" i="1"/>
  <c r="F53" i="1"/>
  <c r="AA62" i="2"/>
  <c r="V63" i="2"/>
  <c r="U62" i="2"/>
  <c r="T63" i="2"/>
  <c r="S62" i="2"/>
  <c r="AA58" i="2"/>
  <c r="V59" i="2"/>
  <c r="U58" i="2"/>
  <c r="T59" i="2"/>
  <c r="S58" i="2"/>
  <c r="T57" i="2"/>
  <c r="S56" i="2"/>
  <c r="T55" i="2"/>
  <c r="S54" i="2"/>
  <c r="AA52" i="2"/>
  <c r="V53" i="2"/>
  <c r="U52" i="2"/>
  <c r="U50" i="2"/>
  <c r="U48" i="2"/>
  <c r="T53" i="2"/>
  <c r="S52" i="2"/>
  <c r="AE49" i="1"/>
  <c r="AE50" i="1"/>
  <c r="AE48" i="1"/>
  <c r="X49" i="1"/>
  <c r="X50" i="1"/>
  <c r="X48" i="1"/>
  <c r="M49" i="1"/>
  <c r="M50" i="1"/>
  <c r="M48" i="1"/>
  <c r="F49" i="1"/>
  <c r="F50" i="1"/>
  <c r="F48" i="1"/>
  <c r="AD42" i="1"/>
  <c r="AD43" i="1"/>
  <c r="AD44" i="1"/>
  <c r="AD41" i="1"/>
  <c r="AD38" i="1"/>
  <c r="AD39" i="1"/>
  <c r="AD40" i="1"/>
  <c r="AD37" i="1"/>
  <c r="AD34" i="1"/>
  <c r="AD35" i="1"/>
  <c r="AD36" i="1"/>
  <c r="AD33" i="1"/>
  <c r="X42" i="1"/>
  <c r="X43" i="1"/>
  <c r="X44" i="1"/>
  <c r="X41" i="1"/>
  <c r="X38" i="1"/>
  <c r="X39" i="1"/>
  <c r="X40" i="1"/>
  <c r="X37" i="1"/>
  <c r="X34" i="1"/>
  <c r="X35" i="1"/>
  <c r="X36" i="1"/>
  <c r="X33" i="1"/>
  <c r="R44" i="1"/>
  <c r="N44" i="1"/>
  <c r="M34" i="1"/>
  <c r="M35" i="1"/>
  <c r="M36" i="1"/>
  <c r="M37" i="1"/>
  <c r="M38" i="1"/>
  <c r="M39" i="1"/>
  <c r="M40" i="1"/>
  <c r="M41" i="1"/>
  <c r="M42" i="1"/>
  <c r="M43" i="1"/>
  <c r="M44" i="1"/>
  <c r="M33" i="1"/>
  <c r="F43" i="1"/>
  <c r="F44" i="1"/>
  <c r="F42" i="1"/>
  <c r="F41" i="1"/>
  <c r="F38" i="1"/>
  <c r="F39" i="1"/>
  <c r="F40" i="1"/>
  <c r="F37" i="1"/>
  <c r="F34" i="1"/>
  <c r="F35" i="1"/>
  <c r="F36" i="1"/>
  <c r="F33" i="1"/>
  <c r="AD28" i="1" l="1"/>
  <c r="AD25" i="1"/>
  <c r="Y28" i="1"/>
  <c r="Y26" i="1"/>
  <c r="W29" i="1"/>
  <c r="W30" i="1"/>
  <c r="S29" i="1"/>
  <c r="S30" i="1"/>
  <c r="W28" i="1"/>
  <c r="S28" i="1"/>
  <c r="P29" i="1"/>
  <c r="P30" i="1"/>
  <c r="L29" i="1"/>
  <c r="L30" i="1"/>
  <c r="P26" i="1"/>
  <c r="P27" i="1"/>
  <c r="L26" i="1"/>
  <c r="L27" i="1"/>
  <c r="P25" i="1"/>
  <c r="L25" i="1"/>
  <c r="P28" i="1"/>
  <c r="L28" i="1"/>
  <c r="W26" i="1"/>
  <c r="W25" i="1"/>
  <c r="S26" i="1"/>
  <c r="S25" i="1"/>
  <c r="S7" i="5"/>
  <c r="S10" i="5" s="1"/>
  <c r="R7" i="5"/>
  <c r="R10" i="5" s="1"/>
  <c r="V6" i="5"/>
  <c r="W6" i="5"/>
  <c r="V7" i="5"/>
  <c r="W7" i="5"/>
  <c r="V8" i="5"/>
  <c r="W8" i="5"/>
  <c r="T6" i="5"/>
  <c r="U6" i="5"/>
  <c r="T7" i="5"/>
  <c r="U7" i="5"/>
  <c r="T8" i="5"/>
  <c r="U8" i="5"/>
  <c r="X7" i="5"/>
  <c r="T10" i="5" s="1"/>
  <c r="X4" i="5"/>
  <c r="T9" i="5" s="1"/>
  <c r="W3" i="5"/>
  <c r="W4" i="5"/>
  <c r="U3" i="5"/>
  <c r="U4" i="5"/>
  <c r="U5" i="5"/>
  <c r="V4" i="5"/>
  <c r="V3" i="5"/>
  <c r="T5" i="5"/>
  <c r="T4" i="5"/>
  <c r="T3" i="5"/>
  <c r="N15" i="3"/>
  <c r="N16" i="3"/>
  <c r="N17" i="3"/>
  <c r="N18" i="3"/>
  <c r="N19" i="3"/>
  <c r="N20" i="3"/>
  <c r="N21" i="3"/>
  <c r="N22" i="3"/>
  <c r="N23" i="3"/>
  <c r="N24" i="3"/>
  <c r="N25" i="3"/>
  <c r="Z38" i="5"/>
  <c r="Z39" i="5"/>
  <c r="Z40" i="5"/>
  <c r="Z41" i="5"/>
  <c r="AD60" i="5" l="1"/>
  <c r="AD58" i="5"/>
  <c r="AC56" i="5"/>
  <c r="AC54" i="5"/>
  <c r="AC53" i="5"/>
  <c r="AC52" i="5"/>
  <c r="AB51" i="5"/>
  <c r="AB50" i="5"/>
  <c r="AB49" i="5"/>
  <c r="AB48" i="5"/>
  <c r="AA47" i="5"/>
  <c r="AA46" i="5"/>
  <c r="AA45" i="5"/>
  <c r="AA44" i="5"/>
  <c r="W21" i="5" l="1"/>
  <c r="V20" i="5"/>
  <c r="U19" i="5"/>
  <c r="T18" i="5"/>
  <c r="S17" i="5"/>
  <c r="R16" i="5"/>
  <c r="Q15" i="5"/>
  <c r="AC21" i="1"/>
  <c r="AC19" i="1"/>
  <c r="AC17" i="1"/>
  <c r="AC15" i="1"/>
  <c r="AC13" i="1"/>
  <c r="AC11" i="1"/>
  <c r="F18" i="4" l="1"/>
  <c r="I17" i="4"/>
  <c r="I16" i="4"/>
  <c r="I14" i="4"/>
  <c r="I13" i="4"/>
  <c r="L8" i="3"/>
  <c r="G8" i="4" s="1"/>
  <c r="L7" i="3"/>
  <c r="K6" i="3"/>
  <c r="D3" i="3"/>
  <c r="Z25" i="1"/>
  <c r="Z21" i="1"/>
  <c r="J21" i="1"/>
  <c r="F21" i="1"/>
  <c r="Z19" i="1"/>
  <c r="W19" i="1"/>
  <c r="J19" i="1"/>
  <c r="F19" i="1"/>
  <c r="Z17" i="1"/>
  <c r="W17" i="1"/>
  <c r="T17" i="1"/>
  <c r="J17" i="1"/>
  <c r="F17" i="1"/>
  <c r="Z15" i="1"/>
  <c r="T15" i="1"/>
  <c r="J15" i="1"/>
  <c r="F15" i="1"/>
  <c r="Z13" i="1"/>
  <c r="T13" i="1"/>
  <c r="J13" i="1"/>
  <c r="F13" i="1"/>
  <c r="Z11" i="1"/>
  <c r="T11" i="1"/>
  <c r="S11" i="1"/>
  <c r="R11" i="1"/>
  <c r="Q11" i="1"/>
  <c r="O11" i="1"/>
  <c r="M11" i="1"/>
  <c r="J11" i="1"/>
  <c r="F11" i="1"/>
  <c r="AC9" i="1"/>
  <c r="Z9" i="1"/>
  <c r="T9" i="1"/>
  <c r="J9" i="1"/>
  <c r="F9" i="1"/>
  <c r="Y5" i="1"/>
  <c r="N5" i="1"/>
  <c r="AB3" i="1"/>
  <c r="M2" i="1"/>
  <c r="E76" i="2"/>
  <c r="D74" i="2"/>
  <c r="B67" i="2"/>
  <c r="F59" i="2"/>
  <c r="D59" i="2"/>
  <c r="K58" i="2"/>
  <c r="E58" i="2"/>
  <c r="C58" i="2"/>
  <c r="V57" i="2"/>
  <c r="F57" i="2"/>
  <c r="D57" i="2"/>
  <c r="AA56" i="2"/>
  <c r="U56" i="2"/>
  <c r="K56" i="2"/>
  <c r="E56" i="2"/>
  <c r="C56" i="2"/>
  <c r="V55" i="2"/>
  <c r="F55" i="2"/>
  <c r="D55" i="2"/>
  <c r="AA54" i="2"/>
  <c r="U54" i="2"/>
  <c r="K54" i="2"/>
  <c r="E54" i="2"/>
  <c r="C54" i="2"/>
  <c r="F53" i="2"/>
  <c r="D53" i="2"/>
  <c r="K52" i="2"/>
  <c r="E52" i="2"/>
  <c r="C52" i="2"/>
  <c r="V51" i="2"/>
  <c r="T51" i="2"/>
  <c r="F51" i="2"/>
  <c r="D51" i="2"/>
  <c r="AA50" i="2"/>
  <c r="S50" i="2"/>
  <c r="K50" i="2"/>
  <c r="E50" i="2"/>
  <c r="C50" i="2"/>
  <c r="V49" i="2"/>
  <c r="T49" i="2"/>
  <c r="F49" i="2"/>
  <c r="D49" i="2"/>
  <c r="AA48" i="2"/>
  <c r="S48" i="2"/>
  <c r="K48" i="2"/>
  <c r="E48" i="2"/>
  <c r="C48" i="2"/>
  <c r="V47" i="2"/>
  <c r="T47" i="2"/>
  <c r="F47" i="2"/>
  <c r="D47" i="2"/>
  <c r="AA46" i="2"/>
  <c r="U46" i="2"/>
  <c r="S46" i="2"/>
  <c r="K46" i="2"/>
  <c r="E46" i="2"/>
  <c r="C46" i="2"/>
  <c r="V45" i="2"/>
  <c r="T45" i="2"/>
  <c r="F45" i="2"/>
  <c r="D45" i="2"/>
  <c r="AA44" i="2"/>
  <c r="U44" i="2"/>
  <c r="S44" i="2"/>
  <c r="K44" i="2"/>
  <c r="E44" i="2"/>
  <c r="C44" i="2"/>
  <c r="V43" i="2"/>
  <c r="T43" i="2"/>
  <c r="F43" i="2"/>
  <c r="D43" i="2"/>
  <c r="AA42" i="2"/>
  <c r="U42" i="2"/>
  <c r="S42" i="2"/>
  <c r="K42" i="2"/>
  <c r="E42" i="2"/>
  <c r="C42" i="2"/>
  <c r="V41" i="2"/>
  <c r="T41" i="2"/>
  <c r="F41" i="2"/>
  <c r="D41" i="2"/>
  <c r="AA40" i="2"/>
  <c r="U40" i="2"/>
  <c r="S40" i="2"/>
  <c r="K40" i="2"/>
  <c r="E40" i="2"/>
  <c r="C40" i="2"/>
  <c r="V39" i="2"/>
  <c r="T39" i="2"/>
  <c r="F39" i="2"/>
  <c r="D39" i="2"/>
  <c r="AA38" i="2"/>
  <c r="U38" i="2"/>
  <c r="S38" i="2"/>
  <c r="K38" i="2"/>
  <c r="E38" i="2"/>
  <c r="C38" i="2"/>
  <c r="V37" i="2"/>
  <c r="T37" i="2"/>
  <c r="F37" i="2"/>
  <c r="D37" i="2"/>
  <c r="AA36" i="2"/>
  <c r="U36" i="2"/>
  <c r="S36" i="2"/>
  <c r="K36" i="2"/>
  <c r="E36" i="2"/>
  <c r="C36" i="2"/>
  <c r="V35" i="2"/>
  <c r="T35" i="2"/>
  <c r="F35" i="2"/>
  <c r="D35" i="2"/>
  <c r="AA34" i="2"/>
  <c r="U34" i="2"/>
  <c r="S34" i="2"/>
  <c r="K34" i="2"/>
  <c r="E34" i="2"/>
  <c r="C34" i="2"/>
  <c r="V33" i="2"/>
  <c r="T33" i="2"/>
  <c r="F33" i="2"/>
  <c r="D33" i="2"/>
  <c r="AA32" i="2"/>
  <c r="U32" i="2"/>
  <c r="S32" i="2"/>
  <c r="K32" i="2"/>
  <c r="E32" i="2"/>
  <c r="C32" i="2"/>
  <c r="V31" i="2"/>
  <c r="T31" i="2"/>
  <c r="F31" i="2"/>
  <c r="C31" i="2"/>
  <c r="AA30" i="2"/>
  <c r="U30" i="2"/>
  <c r="S30" i="2"/>
  <c r="K30" i="2"/>
  <c r="E30" i="2"/>
  <c r="C30" i="2"/>
  <c r="F29" i="2"/>
  <c r="C29" i="2"/>
  <c r="K28" i="2"/>
  <c r="E28" i="2"/>
  <c r="C28" i="2"/>
  <c r="V27" i="2"/>
  <c r="T27" i="2"/>
  <c r="F27" i="2"/>
  <c r="C27" i="2"/>
  <c r="AA26" i="2"/>
  <c r="U26" i="2"/>
  <c r="S26" i="2"/>
  <c r="K26" i="2"/>
  <c r="E26" i="2"/>
  <c r="C26" i="2"/>
  <c r="V25" i="2"/>
  <c r="T25" i="2"/>
  <c r="F25" i="2"/>
  <c r="C25" i="2"/>
  <c r="AA24" i="2"/>
  <c r="U24" i="2"/>
  <c r="S24" i="2"/>
  <c r="K24" i="2"/>
  <c r="E24" i="2"/>
  <c r="C24" i="2"/>
  <c r="V23" i="2"/>
  <c r="T23" i="2"/>
  <c r="F23" i="2"/>
  <c r="C23" i="2"/>
  <c r="AA22" i="2"/>
  <c r="U22" i="2"/>
  <c r="S22" i="2"/>
  <c r="K22" i="2"/>
  <c r="E22" i="2"/>
  <c r="C22" i="2"/>
  <c r="V21" i="2"/>
  <c r="T21" i="2"/>
  <c r="F21" i="2"/>
  <c r="C21" i="2"/>
  <c r="AA20" i="2"/>
  <c r="U20" i="2"/>
  <c r="S20" i="2"/>
  <c r="K20" i="2"/>
  <c r="E20" i="2"/>
  <c r="C20" i="2"/>
  <c r="V19" i="2"/>
  <c r="T19" i="2"/>
  <c r="F19" i="2"/>
  <c r="C19" i="2"/>
  <c r="AA18" i="2"/>
  <c r="U18" i="2"/>
  <c r="S18" i="2"/>
  <c r="K18" i="2"/>
  <c r="E18" i="2"/>
  <c r="C18" i="2"/>
  <c r="R13" i="2"/>
  <c r="R12" i="2"/>
  <c r="R11" i="2"/>
  <c r="C11" i="2"/>
  <c r="R10" i="2"/>
  <c r="C10" i="2"/>
  <c r="P9" i="2"/>
  <c r="L9" i="2"/>
  <c r="C9" i="2"/>
  <c r="N8" i="2"/>
  <c r="C8" i="2"/>
  <c r="L7" i="2"/>
  <c r="C7" i="2"/>
  <c r="C6" i="2"/>
  <c r="W3" i="2"/>
  <c r="D2" i="2"/>
  <c r="F64" i="5"/>
  <c r="E64" i="5"/>
  <c r="L64" i="5" s="1"/>
  <c r="F63" i="5"/>
  <c r="E63" i="5"/>
  <c r="L63" i="5" s="1"/>
  <c r="F62" i="5"/>
  <c r="C33" i="3" s="1"/>
  <c r="E61" i="5"/>
  <c r="E43" i="5"/>
  <c r="E42" i="5"/>
  <c r="L60" i="5"/>
  <c r="H60" i="5"/>
  <c r="R57" i="1" s="1"/>
  <c r="G60" i="5"/>
  <c r="N57" i="1" s="1"/>
  <c r="L58" i="5"/>
  <c r="H58" i="5"/>
  <c r="R55" i="1" s="1"/>
  <c r="G58" i="5"/>
  <c r="N55" i="1" s="1"/>
  <c r="L57" i="5"/>
  <c r="H57" i="5"/>
  <c r="R54" i="1" s="1"/>
  <c r="G57" i="5"/>
  <c r="N54" i="1" s="1"/>
  <c r="L56" i="5"/>
  <c r="D32" i="3" s="1"/>
  <c r="H56" i="5"/>
  <c r="R53" i="1" s="1"/>
  <c r="G56" i="5"/>
  <c r="N53" i="1" s="1"/>
  <c r="L54" i="5"/>
  <c r="H54" i="5"/>
  <c r="R43" i="1" s="1"/>
  <c r="G54" i="5"/>
  <c r="N43" i="1" s="1"/>
  <c r="L53" i="5"/>
  <c r="D31" i="3" s="1"/>
  <c r="H53" i="5"/>
  <c r="R42" i="1" s="1"/>
  <c r="G53" i="5"/>
  <c r="N42" i="1" s="1"/>
  <c r="L52" i="5"/>
  <c r="D30" i="3" s="1"/>
  <c r="H52" i="5"/>
  <c r="R41" i="1" s="1"/>
  <c r="G52" i="5"/>
  <c r="N41" i="1" s="1"/>
  <c r="L51" i="5"/>
  <c r="H51" i="5"/>
  <c r="R40" i="1" s="1"/>
  <c r="G51" i="5"/>
  <c r="N40" i="1" s="1"/>
  <c r="L50" i="5"/>
  <c r="H50" i="5"/>
  <c r="R39" i="1" s="1"/>
  <c r="G50" i="5"/>
  <c r="N39" i="1" s="1"/>
  <c r="L49" i="5"/>
  <c r="D29" i="3" s="1"/>
  <c r="H49" i="5"/>
  <c r="R38" i="1" s="1"/>
  <c r="G49" i="5"/>
  <c r="N38" i="1" s="1"/>
  <c r="L48" i="5"/>
  <c r="D28" i="3" s="1"/>
  <c r="H48" i="5"/>
  <c r="R37" i="1" s="1"/>
  <c r="G48" i="5"/>
  <c r="N37" i="1" s="1"/>
  <c r="L47" i="5"/>
  <c r="H47" i="5"/>
  <c r="R36" i="1" s="1"/>
  <c r="G47" i="5"/>
  <c r="N36" i="1" s="1"/>
  <c r="L46" i="5"/>
  <c r="H46" i="5"/>
  <c r="R35" i="1" s="1"/>
  <c r="G46" i="5"/>
  <c r="N35" i="1" s="1"/>
  <c r="L45" i="5"/>
  <c r="H45" i="5"/>
  <c r="R34" i="1" s="1"/>
  <c r="G45" i="5"/>
  <c r="N34" i="1" s="1"/>
  <c r="L44" i="5"/>
  <c r="H44" i="5"/>
  <c r="R33" i="1" s="1"/>
  <c r="G44" i="5"/>
  <c r="N33" i="1" s="1"/>
  <c r="L41" i="5"/>
  <c r="H41" i="5"/>
  <c r="G41" i="5"/>
  <c r="L40" i="5"/>
  <c r="H40" i="5"/>
  <c r="G40" i="5"/>
  <c r="L39" i="5"/>
  <c r="D25" i="3" s="1"/>
  <c r="H39" i="5"/>
  <c r="R50" i="1" s="1"/>
  <c r="G39" i="5"/>
  <c r="N50" i="1" s="1"/>
  <c r="L38" i="5"/>
  <c r="H38" i="5"/>
  <c r="R49" i="1" s="1"/>
  <c r="G38" i="5"/>
  <c r="N49" i="1" s="1"/>
  <c r="L37" i="5"/>
  <c r="H37" i="5"/>
  <c r="R48" i="1" s="1"/>
  <c r="G37" i="5"/>
  <c r="N48" i="1" s="1"/>
  <c r="L36" i="5"/>
  <c r="H36" i="5"/>
  <c r="G36" i="5"/>
  <c r="L35" i="5"/>
  <c r="H35" i="5"/>
  <c r="G35" i="5"/>
  <c r="L34" i="5"/>
  <c r="H34" i="5"/>
  <c r="G34" i="5"/>
  <c r="L33" i="5"/>
  <c r="H33" i="5"/>
  <c r="G33" i="5"/>
  <c r="L32" i="5"/>
  <c r="D24" i="3" s="1"/>
  <c r="H32" i="5"/>
  <c r="G32" i="5"/>
  <c r="L31" i="5"/>
  <c r="H31" i="5"/>
  <c r="G31" i="5"/>
  <c r="L30" i="5"/>
  <c r="D23" i="3" s="1"/>
  <c r="H30" i="5"/>
  <c r="G30" i="5"/>
  <c r="L29" i="5"/>
  <c r="H29" i="5"/>
  <c r="G29" i="5"/>
  <c r="L28" i="5"/>
  <c r="H28" i="5"/>
  <c r="G28" i="5"/>
  <c r="L27" i="5"/>
  <c r="H27" i="5"/>
  <c r="H25" i="1" s="1"/>
  <c r="G27" i="5"/>
  <c r="L26" i="5"/>
  <c r="H26" i="5"/>
  <c r="G26" i="5"/>
  <c r="L25" i="5"/>
  <c r="H25" i="5"/>
  <c r="G25" i="5"/>
  <c r="L24" i="5"/>
  <c r="D22" i="3" s="1"/>
  <c r="H24" i="5"/>
  <c r="G24" i="5"/>
  <c r="L23" i="5"/>
  <c r="H23" i="5"/>
  <c r="G23" i="5"/>
  <c r="L22" i="5"/>
  <c r="D21" i="3" s="1"/>
  <c r="H22" i="5"/>
  <c r="G22" i="5"/>
  <c r="L21" i="5"/>
  <c r="D20" i="3" s="1"/>
  <c r="H21" i="5"/>
  <c r="N21" i="1" s="1"/>
  <c r="G21" i="5"/>
  <c r="K21" i="1" s="1"/>
  <c r="L20" i="5"/>
  <c r="D19" i="3" s="1"/>
  <c r="H20" i="5"/>
  <c r="N19" i="1" s="1"/>
  <c r="G20" i="5"/>
  <c r="K19" i="1" s="1"/>
  <c r="L19" i="5"/>
  <c r="D18" i="3" s="1"/>
  <c r="H19" i="5"/>
  <c r="N17" i="1" s="1"/>
  <c r="G19" i="5"/>
  <c r="K17" i="1" s="1"/>
  <c r="L18" i="5"/>
  <c r="D17" i="3" s="1"/>
  <c r="H18" i="5"/>
  <c r="N15" i="1" s="1"/>
  <c r="G18" i="5"/>
  <c r="K15" i="1" s="1"/>
  <c r="L17" i="5"/>
  <c r="D16" i="3" s="1"/>
  <c r="H17" i="5"/>
  <c r="N13" i="1" s="1"/>
  <c r="G17" i="5"/>
  <c r="K13" i="1" s="1"/>
  <c r="L16" i="5"/>
  <c r="D15" i="3" s="1"/>
  <c r="H16" i="5"/>
  <c r="N11" i="1" s="1"/>
  <c r="G16" i="5"/>
  <c r="K11" i="1" s="1"/>
  <c r="L15" i="5"/>
  <c r="D14" i="3" s="1"/>
  <c r="H15" i="5"/>
  <c r="N9" i="1" s="1"/>
  <c r="G15" i="5"/>
  <c r="K9" i="1" s="1"/>
  <c r="E14" i="5"/>
  <c r="A14" i="5"/>
  <c r="W5" i="5"/>
  <c r="V5" i="5"/>
  <c r="S4" i="5"/>
  <c r="S9" i="5" s="1"/>
  <c r="R4" i="5"/>
  <c r="R9" i="5" s="1"/>
  <c r="A55" i="5" l="1"/>
  <c r="A59" i="5"/>
  <c r="A58" i="5"/>
  <c r="A60" i="5"/>
  <c r="H43" i="5"/>
  <c r="B27" i="3"/>
  <c r="H42" i="5"/>
  <c r="B26" i="3"/>
  <c r="I18" i="4"/>
  <c r="L62" i="5"/>
  <c r="D33" i="3" s="1"/>
  <c r="R34" i="3" s="1"/>
  <c r="H61" i="5"/>
  <c r="P11" i="1"/>
  <c r="A15" i="5"/>
  <c r="A20" i="5"/>
  <c r="L11" i="1"/>
  <c r="A16" i="5"/>
  <c r="A19" i="5"/>
  <c r="A17" i="5"/>
  <c r="A21" i="5"/>
  <c r="A18" i="5"/>
  <c r="A22" i="5"/>
  <c r="A23" i="5"/>
  <c r="A24" i="5"/>
  <c r="A25" i="5"/>
  <c r="A26" i="5"/>
  <c r="A27" i="5"/>
  <c r="F25" i="1" s="1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4" i="5"/>
  <c r="A45" i="5"/>
  <c r="A46" i="5"/>
  <c r="A47" i="5"/>
  <c r="A48" i="5"/>
  <c r="A49" i="5"/>
  <c r="A50" i="5"/>
  <c r="A51" i="5"/>
  <c r="A52" i="5"/>
  <c r="A53" i="5"/>
  <c r="A54" i="5"/>
  <c r="A56" i="5"/>
  <c r="A57" i="5"/>
  <c r="H62" i="5"/>
  <c r="H63" i="5"/>
  <c r="H64" i="5"/>
  <c r="R35" i="3" l="1"/>
  <c r="R36" i="3" s="1"/>
</calcChain>
</file>

<file path=xl/comments1.xml><?xml version="1.0" encoding="utf-8"?>
<comments xmlns="http://schemas.openxmlformats.org/spreadsheetml/2006/main">
  <authors>
    <author>i-abe</author>
  </authors>
  <commentList>
    <comment ref="T9" authorId="0">
      <text>
        <r>
          <rPr>
            <b/>
            <sz val="9"/>
            <color indexed="81"/>
            <rFont val="ＭＳ Ｐゴシック"/>
            <family val="3"/>
            <charset val="128"/>
          </rPr>
          <t>数字５桁で入力してください。1/100秒まで。</t>
        </r>
      </text>
    </comment>
    <comment ref="T11" authorId="0">
      <text>
        <r>
          <rPr>
            <b/>
            <sz val="9"/>
            <color indexed="81"/>
            <rFont val="ＭＳ Ｐゴシック"/>
            <family val="3"/>
            <charset val="128"/>
          </rPr>
          <t>数字５桁で入力してください。1/100秒まで。</t>
        </r>
      </text>
    </comment>
    <comment ref="T13" authorId="0">
      <text>
        <r>
          <rPr>
            <b/>
            <sz val="9"/>
            <color indexed="81"/>
            <rFont val="ＭＳ Ｐゴシック"/>
            <family val="3"/>
            <charset val="128"/>
          </rPr>
          <t>数字４桁で入力してください。1/100秒まで。</t>
        </r>
      </text>
    </comment>
    <comment ref="T15" authorId="0">
      <text>
        <r>
          <rPr>
            <b/>
            <sz val="9"/>
            <color indexed="81"/>
            <rFont val="ＭＳ Ｐゴシック"/>
            <family val="3"/>
            <charset val="128"/>
          </rPr>
          <t>数字５桁で入力してください。1/100秒まで。</t>
        </r>
      </text>
    </comment>
    <comment ref="Y26" authorId="0">
      <text>
        <r>
          <rPr>
            <b/>
            <sz val="9"/>
            <color indexed="81"/>
            <rFont val="ＭＳ Ｐゴシック"/>
            <family val="3"/>
            <charset val="128"/>
          </rPr>
          <t>数字５桁で入力してください。1/100秒まで。</t>
        </r>
      </text>
    </comment>
    <comment ref="Y28" authorId="0">
      <text>
        <r>
          <rPr>
            <b/>
            <sz val="9"/>
            <color indexed="81"/>
            <rFont val="ＭＳ Ｐゴシック"/>
            <family val="3"/>
            <charset val="128"/>
          </rPr>
          <t>数字５桁で入力してください。1/100秒まで。</t>
        </r>
      </text>
    </comment>
    <comment ref="X33" authorId="0">
      <text>
        <r>
          <rPr>
            <b/>
            <sz val="9"/>
            <color indexed="81"/>
            <rFont val="ＭＳ Ｐゴシック"/>
            <family val="3"/>
            <charset val="128"/>
          </rPr>
          <t>数字４桁で入力してください。1/100秒まで。</t>
        </r>
      </text>
    </comment>
    <comment ref="X37" authorId="0">
      <text>
        <r>
          <rPr>
            <b/>
            <sz val="9"/>
            <color indexed="81"/>
            <rFont val="ＭＳ Ｐゴシック"/>
            <family val="3"/>
            <charset val="128"/>
          </rPr>
          <t>数字４桁で入力してください。1/100秒まで。</t>
        </r>
      </text>
    </comment>
    <comment ref="X41" authorId="0">
      <text>
        <r>
          <rPr>
            <b/>
            <sz val="9"/>
            <color indexed="81"/>
            <rFont val="ＭＳ Ｐゴシック"/>
            <family val="3"/>
            <charset val="128"/>
          </rPr>
          <t>数字５桁で入力してください。1/100秒まで。</t>
        </r>
      </text>
    </comment>
    <comment ref="X48" authorId="0">
      <text>
        <r>
          <rPr>
            <b/>
            <sz val="9"/>
            <color indexed="81"/>
            <rFont val="ＭＳ Ｐゴシック"/>
            <family val="3"/>
            <charset val="128"/>
          </rPr>
          <t>数字５桁で入力してください。秒単位まで。</t>
        </r>
      </text>
    </comment>
    <comment ref="X53" authorId="0">
      <text>
        <r>
          <rPr>
            <b/>
            <sz val="9"/>
            <color indexed="81"/>
            <rFont val="ＭＳ Ｐゴシック"/>
            <family val="3"/>
            <charset val="128"/>
          </rPr>
          <t>数字５桁で入力してください。秒単位まで。</t>
        </r>
      </text>
    </comment>
  </commentList>
</comments>
</file>

<file path=xl/sharedStrings.xml><?xml version="1.0" encoding="utf-8"?>
<sst xmlns="http://schemas.openxmlformats.org/spreadsheetml/2006/main" count="1276" uniqueCount="371">
  <si>
    <t>県     名</t>
    <rPh sb="0" eb="1">
      <t>ケン</t>
    </rPh>
    <rPh sb="6" eb="7">
      <t>メイ</t>
    </rPh>
    <phoneticPr fontId="3"/>
  </si>
  <si>
    <t>（様式　2）</t>
    <rPh sb="1" eb="3">
      <t>ヨウシキ</t>
    </rPh>
    <phoneticPr fontId="3"/>
  </si>
  <si>
    <t>学年</t>
    <rPh sb="0" eb="2">
      <t>ガクネン</t>
    </rPh>
    <phoneticPr fontId="3"/>
  </si>
  <si>
    <t>高等学校</t>
    <rPh sb="0" eb="2">
      <t>コウトウ</t>
    </rPh>
    <rPh sb="2" eb="4">
      <t>ガッコウ</t>
    </rPh>
    <phoneticPr fontId="3"/>
  </si>
  <si>
    <t>監督</t>
    <rPh sb="0" eb="2">
      <t>カントク</t>
    </rPh>
    <phoneticPr fontId="3"/>
  </si>
  <si>
    <t>トラック競技</t>
    <rPh sb="4" eb="6">
      <t>キョウギ</t>
    </rPh>
    <phoneticPr fontId="3"/>
  </si>
  <si>
    <t>個人種目</t>
    <rPh sb="0" eb="2">
      <t>コジン</t>
    </rPh>
    <rPh sb="2" eb="4">
      <t>シュモク</t>
    </rPh>
    <phoneticPr fontId="3"/>
  </si>
  <si>
    <t>県名</t>
    <rPh sb="0" eb="2">
      <t>ケンメイ</t>
    </rPh>
    <phoneticPr fontId="3"/>
  </si>
  <si>
    <t>学校名</t>
    <rPh sb="0" eb="2">
      <t>ガッコウ</t>
    </rPh>
    <rPh sb="2" eb="3">
      <t>メイ</t>
    </rPh>
    <phoneticPr fontId="3"/>
  </si>
  <si>
    <t>（５字以内省略）</t>
    <rPh sb="2" eb="3">
      <t>ジ</t>
    </rPh>
    <rPh sb="3" eb="5">
      <t>イナイ</t>
    </rPh>
    <rPh sb="5" eb="7">
      <t>ショウリャク</t>
    </rPh>
    <phoneticPr fontId="3"/>
  </si>
  <si>
    <t>順位</t>
    <rPh sb="0" eb="2">
      <t>ジュンイ</t>
    </rPh>
    <phoneticPr fontId="3"/>
  </si>
  <si>
    <t>団体種目</t>
    <rPh sb="0" eb="2">
      <t>ダンタイ</t>
    </rPh>
    <rPh sb="2" eb="4">
      <t>シュモク</t>
    </rPh>
    <phoneticPr fontId="3"/>
  </si>
  <si>
    <t>個人種目（男子）</t>
    <rPh sb="0" eb="2">
      <t>コジン</t>
    </rPh>
    <rPh sb="2" eb="4">
      <t>シュモク</t>
    </rPh>
    <rPh sb="5" eb="7">
      <t>ダンシ</t>
    </rPh>
    <phoneticPr fontId="3"/>
  </si>
  <si>
    <t>個人種目（女子）</t>
    <rPh sb="0" eb="2">
      <t>コジン</t>
    </rPh>
    <rPh sb="2" eb="4">
      <t>シュモク</t>
    </rPh>
    <rPh sb="5" eb="7">
      <t>ジョシ</t>
    </rPh>
    <phoneticPr fontId="3"/>
  </si>
  <si>
    <t>ロード競技</t>
    <rPh sb="3" eb="5">
      <t>キョウギ</t>
    </rPh>
    <phoneticPr fontId="3"/>
  </si>
  <si>
    <t>選手名は、姓と名がはっきりわかるように楷書で記入すること。入力の際は、姓と名の間に全角でスペースを入れること。</t>
    <rPh sb="0" eb="3">
      <t>センシュメイ</t>
    </rPh>
    <rPh sb="5" eb="6">
      <t>セイ</t>
    </rPh>
    <rPh sb="7" eb="8">
      <t>ナ</t>
    </rPh>
    <rPh sb="19" eb="21">
      <t>カイショ</t>
    </rPh>
    <rPh sb="22" eb="24">
      <t>キニュウ</t>
    </rPh>
    <rPh sb="29" eb="31">
      <t>ニュウリョク</t>
    </rPh>
    <rPh sb="32" eb="33">
      <t>サイ</t>
    </rPh>
    <rPh sb="39" eb="40">
      <t>アイダ</t>
    </rPh>
    <rPh sb="41" eb="43">
      <t>ゼンカク</t>
    </rPh>
    <rPh sb="49" eb="50">
      <t>イ</t>
    </rPh>
    <phoneticPr fontId="3"/>
  </si>
  <si>
    <t>選　手　氏　名</t>
    <rPh sb="0" eb="1">
      <t>セン</t>
    </rPh>
    <rPh sb="2" eb="3">
      <t>テ</t>
    </rPh>
    <rPh sb="4" eb="5">
      <t>シ</t>
    </rPh>
    <rPh sb="6" eb="7">
      <t>メイ</t>
    </rPh>
    <phoneticPr fontId="3"/>
  </si>
  <si>
    <t>県　名</t>
    <rPh sb="0" eb="1">
      <t>ケン</t>
    </rPh>
    <rPh sb="2" eb="3">
      <t>メイ</t>
    </rPh>
    <phoneticPr fontId="3"/>
  </si>
  <si>
    <t>学　校　名</t>
    <rPh sb="0" eb="1">
      <t>ガク</t>
    </rPh>
    <rPh sb="2" eb="3">
      <t>コウ</t>
    </rPh>
    <rPh sb="4" eb="5">
      <t>メイ</t>
    </rPh>
    <phoneticPr fontId="3"/>
  </si>
  <si>
    <t>位</t>
    <rPh sb="0" eb="1">
      <t>イ</t>
    </rPh>
    <phoneticPr fontId="3"/>
  </si>
  <si>
    <t>選　手　氏　名　（学年）</t>
    <rPh sb="0" eb="1">
      <t>セン</t>
    </rPh>
    <rPh sb="2" eb="3">
      <t>テ</t>
    </rPh>
    <rPh sb="4" eb="5">
      <t>シ</t>
    </rPh>
    <rPh sb="6" eb="7">
      <t>メイ</t>
    </rPh>
    <rPh sb="9" eb="11">
      <t>ガクネン</t>
    </rPh>
    <phoneticPr fontId="3"/>
  </si>
  <si>
    <t>印</t>
    <rPh sb="0" eb="1">
      <t>イン</t>
    </rPh>
    <phoneticPr fontId="3"/>
  </si>
  <si>
    <t>点</t>
    <rPh sb="0" eb="1">
      <t>テン</t>
    </rPh>
    <phoneticPr fontId="3"/>
  </si>
  <si>
    <t>決勝人数</t>
    <rPh sb="0" eb="2">
      <t>ケッショウ</t>
    </rPh>
    <rPh sb="2" eb="4">
      <t>ニンズウ</t>
    </rPh>
    <phoneticPr fontId="3"/>
  </si>
  <si>
    <t>人</t>
    <rPh sb="0" eb="1">
      <t>ヒト</t>
    </rPh>
    <phoneticPr fontId="3"/>
  </si>
  <si>
    <t>周長</t>
    <rPh sb="0" eb="1">
      <t>シュウ</t>
    </rPh>
    <rPh sb="1" eb="2">
      <t>チョウ</t>
    </rPh>
    <phoneticPr fontId="3"/>
  </si>
  <si>
    <t>参加選手個人票</t>
    <rPh sb="0" eb="2">
      <t>サンカ</t>
    </rPh>
    <rPh sb="2" eb="4">
      <t>センシュ</t>
    </rPh>
    <rPh sb="4" eb="6">
      <t>コジン</t>
    </rPh>
    <rPh sb="6" eb="7">
      <t>ヒョウ</t>
    </rPh>
    <phoneticPr fontId="3"/>
  </si>
  <si>
    <t>県　　大　　会</t>
    <rPh sb="0" eb="1">
      <t>ケン</t>
    </rPh>
    <rPh sb="3" eb="4">
      <t>ダイ</t>
    </rPh>
    <rPh sb="6" eb="7">
      <t>カイ</t>
    </rPh>
    <phoneticPr fontId="3"/>
  </si>
  <si>
    <t>公　式　記　録</t>
    <rPh sb="0" eb="1">
      <t>コウ</t>
    </rPh>
    <rPh sb="2" eb="3">
      <t>シキ</t>
    </rPh>
    <rPh sb="4" eb="5">
      <t>キ</t>
    </rPh>
    <rPh sb="6" eb="7">
      <t>ロク</t>
    </rPh>
    <phoneticPr fontId="3"/>
  </si>
  <si>
    <t>①</t>
    <phoneticPr fontId="3"/>
  </si>
  <si>
    <t>1kmタイムトライアル</t>
    <phoneticPr fontId="3"/>
  </si>
  <si>
    <t>②</t>
    <phoneticPr fontId="3"/>
  </si>
  <si>
    <t>3kmインディヴィデュアル・パーシュート</t>
    <phoneticPr fontId="3"/>
  </si>
  <si>
    <t>③</t>
    <phoneticPr fontId="3"/>
  </si>
  <si>
    <t>スプリント</t>
    <phoneticPr fontId="3"/>
  </si>
  <si>
    <t>④</t>
    <phoneticPr fontId="3"/>
  </si>
  <si>
    <t>⑤</t>
    <phoneticPr fontId="3"/>
  </si>
  <si>
    <t>ポイント・レース</t>
    <phoneticPr fontId="3"/>
  </si>
  <si>
    <t>ｋｍ</t>
    <phoneticPr fontId="3"/>
  </si>
  <si>
    <t>⑥</t>
    <phoneticPr fontId="3"/>
  </si>
  <si>
    <t>⑦</t>
    <phoneticPr fontId="3"/>
  </si>
  <si>
    <t>ケイリン</t>
    <phoneticPr fontId="3"/>
  </si>
  <si>
    <t>⑧</t>
    <phoneticPr fontId="3"/>
  </si>
  <si>
    <t>チーム・スプリント</t>
    <phoneticPr fontId="3"/>
  </si>
  <si>
    <t>（</t>
    <phoneticPr fontId="3"/>
  </si>
  <si>
    <t>）</t>
    <phoneticPr fontId="3"/>
  </si>
  <si>
    <t>（</t>
    <phoneticPr fontId="3"/>
  </si>
  <si>
    <t>）</t>
    <phoneticPr fontId="3"/>
  </si>
  <si>
    <t>⑨</t>
    <phoneticPr fontId="3"/>
  </si>
  <si>
    <t>500mタイムトライアル</t>
    <phoneticPr fontId="3"/>
  </si>
  <si>
    <t>⑩</t>
    <phoneticPr fontId="3"/>
  </si>
  <si>
    <t>公  式  記  録</t>
    <rPh sb="0" eb="1">
      <t>コウ</t>
    </rPh>
    <rPh sb="3" eb="4">
      <t>シキ</t>
    </rPh>
    <rPh sb="6" eb="7">
      <t>キ</t>
    </rPh>
    <rPh sb="9" eb="10">
      <t>ロク</t>
    </rPh>
    <phoneticPr fontId="3"/>
  </si>
  <si>
    <t>順  位</t>
    <rPh sb="0" eb="1">
      <t>ジュン</t>
    </rPh>
    <rPh sb="3" eb="4">
      <t>クライ</t>
    </rPh>
    <phoneticPr fontId="3"/>
  </si>
  <si>
    <t>記入上の注意事項</t>
    <rPh sb="0" eb="2">
      <t>キニュウ</t>
    </rPh>
    <rPh sb="2" eb="3">
      <t>ウエ</t>
    </rPh>
    <rPh sb="4" eb="6">
      <t>チュウイ</t>
    </rPh>
    <rPh sb="6" eb="8">
      <t>ジコウ</t>
    </rPh>
    <phoneticPr fontId="3"/>
  </si>
  <si>
    <t>ｍ</t>
    <phoneticPr fontId="3"/>
  </si>
  <si>
    <t>2kmインディヴィデュアル・パーシュート</t>
    <phoneticPr fontId="3"/>
  </si>
  <si>
    <t>本票は、番組編成及びプログラム原稿に使用するので、県名や学校名の記入にあたっては、「同上」や「〃」のように省略せずに記入すること。</t>
    <rPh sb="0" eb="1">
      <t>ホン</t>
    </rPh>
    <rPh sb="1" eb="2">
      <t>ヒョウ</t>
    </rPh>
    <rPh sb="4" eb="6">
      <t>バングミ</t>
    </rPh>
    <rPh sb="6" eb="8">
      <t>ヘンセイ</t>
    </rPh>
    <rPh sb="8" eb="9">
      <t>オヨ</t>
    </rPh>
    <rPh sb="15" eb="17">
      <t>ゲンコウ</t>
    </rPh>
    <rPh sb="18" eb="20">
      <t>シヨウ</t>
    </rPh>
    <rPh sb="25" eb="27">
      <t>ケンメイ</t>
    </rPh>
    <rPh sb="28" eb="30">
      <t>ガッコウ</t>
    </rPh>
    <rPh sb="30" eb="31">
      <t>メイ</t>
    </rPh>
    <rPh sb="32" eb="34">
      <t>キニュウ</t>
    </rPh>
    <rPh sb="42" eb="44">
      <t>ドウジョウ</t>
    </rPh>
    <rPh sb="53" eb="55">
      <t>ショウリャク</t>
    </rPh>
    <rPh sb="58" eb="60">
      <t>キニュウ</t>
    </rPh>
    <phoneticPr fontId="3"/>
  </si>
  <si>
    <t>学校名は、５字以内の略称で記入すること。</t>
    <rPh sb="0" eb="2">
      <t>ガッコウ</t>
    </rPh>
    <rPh sb="2" eb="3">
      <t>メイ</t>
    </rPh>
    <rPh sb="6" eb="7">
      <t>ジ</t>
    </rPh>
    <rPh sb="7" eb="9">
      <t>イナイ</t>
    </rPh>
    <rPh sb="10" eb="12">
      <t>リャクショウ</t>
    </rPh>
    <rPh sb="13" eb="15">
      <t>キニュウ</t>
    </rPh>
    <phoneticPr fontId="3"/>
  </si>
  <si>
    <t>学 　校 　名</t>
    <rPh sb="0" eb="1">
      <t>ガク</t>
    </rPh>
    <rPh sb="3" eb="4">
      <t>コウ</t>
    </rPh>
    <rPh sb="6" eb="7">
      <t>メイ</t>
    </rPh>
    <phoneticPr fontId="3"/>
  </si>
  <si>
    <t>スクラッチ・レース</t>
    <phoneticPr fontId="3"/>
  </si>
  <si>
    <t>4km速度競走</t>
    <rPh sb="3" eb="5">
      <t>ソクド</t>
    </rPh>
    <rPh sb="5" eb="7">
      <t>キョウソウ</t>
    </rPh>
    <phoneticPr fontId="2"/>
  </si>
  <si>
    <t>4kmチーム・パーシュート</t>
    <phoneticPr fontId="3"/>
  </si>
  <si>
    <t>（様式　１）</t>
    <rPh sb="1" eb="3">
      <t>ヨウシキ</t>
    </rPh>
    <phoneticPr fontId="3"/>
  </si>
  <si>
    <t>5字以内の略称</t>
    <rPh sb="1" eb="2">
      <t>ジ</t>
    </rPh>
    <rPh sb="2" eb="4">
      <t>イナイ</t>
    </rPh>
    <rPh sb="5" eb="7">
      <t>リャクショウ</t>
    </rPh>
    <phoneticPr fontId="3"/>
  </si>
  <si>
    <t>学  校  名</t>
    <rPh sb="0" eb="1">
      <t>ガク</t>
    </rPh>
    <rPh sb="3" eb="4">
      <t>コウ</t>
    </rPh>
    <rPh sb="6" eb="7">
      <t>メイ</t>
    </rPh>
    <phoneticPr fontId="3"/>
  </si>
  <si>
    <t>℡</t>
    <phoneticPr fontId="3"/>
  </si>
  <si>
    <t>（</t>
    <phoneticPr fontId="3"/>
  </si>
  <si>
    <t>）</t>
    <phoneticPr fontId="3"/>
  </si>
  <si>
    <t>学校所在地</t>
    <rPh sb="0" eb="2">
      <t>ガッコウ</t>
    </rPh>
    <rPh sb="2" eb="5">
      <t>ショザイチ</t>
    </rPh>
    <phoneticPr fontId="3"/>
  </si>
  <si>
    <t>－</t>
    <phoneticPr fontId="3"/>
  </si>
  <si>
    <t>監 督 氏 名</t>
    <rPh sb="0" eb="1">
      <t>ラン</t>
    </rPh>
    <rPh sb="2" eb="3">
      <t>ヨシ</t>
    </rPh>
    <rPh sb="4" eb="5">
      <t>シ</t>
    </rPh>
    <rPh sb="6" eb="7">
      <t>メイ</t>
    </rPh>
    <phoneticPr fontId="3"/>
  </si>
  <si>
    <t>コーチ氏名</t>
    <rPh sb="3" eb="4">
      <t>シ</t>
    </rPh>
    <rPh sb="4" eb="5">
      <t>メイ</t>
    </rPh>
    <phoneticPr fontId="3"/>
  </si>
  <si>
    <t>メカニシャン氏名</t>
    <rPh sb="6" eb="7">
      <t>シ</t>
    </rPh>
    <rPh sb="7" eb="8">
      <t>メイ</t>
    </rPh>
    <phoneticPr fontId="3"/>
  </si>
  <si>
    <t>トラックレース</t>
    <phoneticPr fontId="3"/>
  </si>
  <si>
    <t>生年月日</t>
    <rPh sb="0" eb="2">
      <t>セイネン</t>
    </rPh>
    <rPh sb="2" eb="4">
      <t>ガッピ</t>
    </rPh>
    <phoneticPr fontId="3"/>
  </si>
  <si>
    <t>登録番号</t>
    <rPh sb="0" eb="2">
      <t>トウロク</t>
    </rPh>
    <rPh sb="2" eb="4">
      <t>バンゴウ</t>
    </rPh>
    <phoneticPr fontId="3"/>
  </si>
  <si>
    <t>ロードレース</t>
    <phoneticPr fontId="3"/>
  </si>
  <si>
    <t>選手氏名</t>
    <rPh sb="0" eb="2">
      <t>センシュ</t>
    </rPh>
    <rPh sb="2" eb="4">
      <t>シメイ</t>
    </rPh>
    <phoneticPr fontId="3"/>
  </si>
  <si>
    <t>西  暦  記  入</t>
    <rPh sb="0" eb="1">
      <t>ニシ</t>
    </rPh>
    <rPh sb="3" eb="4">
      <t>コヨミ</t>
    </rPh>
    <rPh sb="6" eb="7">
      <t>キ</t>
    </rPh>
    <rPh sb="9" eb="10">
      <t>イリ</t>
    </rPh>
    <phoneticPr fontId="3"/>
  </si>
  <si>
    <t>⑩個人ロード・レース</t>
    <rPh sb="1" eb="3">
      <t>コジン</t>
    </rPh>
    <phoneticPr fontId="3"/>
  </si>
  <si>
    <t>②3kmインディヴィデュアル・パーシュート　　　　　</t>
    <phoneticPr fontId="3"/>
  </si>
  <si>
    <t>③スプリント</t>
    <phoneticPr fontId="3"/>
  </si>
  <si>
    <t>④4km速度競走</t>
    <rPh sb="4" eb="6">
      <t>ソクド</t>
    </rPh>
    <rPh sb="6" eb="8">
      <t>キョウソウ</t>
    </rPh>
    <phoneticPr fontId="3"/>
  </si>
  <si>
    <t>ロードレース補欠選手</t>
    <rPh sb="6" eb="8">
      <t>ホケツ</t>
    </rPh>
    <rPh sb="8" eb="10">
      <t>センシュ</t>
    </rPh>
    <phoneticPr fontId="3"/>
  </si>
  <si>
    <t>⑤ポイント・レース</t>
    <phoneticPr fontId="3"/>
  </si>
  <si>
    <t>⑥スクラッチ・レース</t>
    <phoneticPr fontId="3"/>
  </si>
  <si>
    <t>【女子】トラックレース</t>
    <rPh sb="1" eb="3">
      <t>ジョシ</t>
    </rPh>
    <phoneticPr fontId="3"/>
  </si>
  <si>
    <t>⑦ケイリン</t>
    <phoneticPr fontId="3"/>
  </si>
  <si>
    <t>⑧チーム・スプリント</t>
    <phoneticPr fontId="3"/>
  </si>
  <si>
    <t>②スプリント</t>
    <phoneticPr fontId="3"/>
  </si>
  <si>
    <t>⑨4kmチーム・パーシュート</t>
    <phoneticPr fontId="3"/>
  </si>
  <si>
    <t>トラック・レース補欠選手</t>
    <rPh sb="8" eb="10">
      <t>ホケツ</t>
    </rPh>
    <rPh sb="10" eb="12">
      <t>センシュ</t>
    </rPh>
    <phoneticPr fontId="3"/>
  </si>
  <si>
    <t>上記の者は本校在学生徒で、標記大会に出場することを認め、参加申し込みをします。</t>
    <rPh sb="0" eb="2">
      <t>ジョウキ</t>
    </rPh>
    <rPh sb="3" eb="4">
      <t>モノ</t>
    </rPh>
    <rPh sb="5" eb="7">
      <t>ホンコウ</t>
    </rPh>
    <rPh sb="7" eb="9">
      <t>ザイガク</t>
    </rPh>
    <rPh sb="9" eb="11">
      <t>セイト</t>
    </rPh>
    <rPh sb="13" eb="15">
      <t>ヒョウキ</t>
    </rPh>
    <rPh sb="15" eb="17">
      <t>タイカイ</t>
    </rPh>
    <rPh sb="18" eb="20">
      <t>シュツジョウ</t>
    </rPh>
    <rPh sb="25" eb="26">
      <t>ミト</t>
    </rPh>
    <rPh sb="28" eb="30">
      <t>サンカ</t>
    </rPh>
    <rPh sb="30" eb="31">
      <t>モウ</t>
    </rPh>
    <rPh sb="32" eb="33">
      <t>コ</t>
    </rPh>
    <phoneticPr fontId="3"/>
  </si>
  <si>
    <t>承</t>
    <rPh sb="0" eb="1">
      <t>ウケタマワ</t>
    </rPh>
    <phoneticPr fontId="3"/>
  </si>
  <si>
    <t>月</t>
    <rPh sb="0" eb="1">
      <t>ツキ</t>
    </rPh>
    <phoneticPr fontId="3"/>
  </si>
  <si>
    <t>日</t>
    <rPh sb="0" eb="1">
      <t>ヒ</t>
    </rPh>
    <phoneticPr fontId="3"/>
  </si>
  <si>
    <t>高等学校長　氏名・職印</t>
    <rPh sb="0" eb="2">
      <t>コウトウ</t>
    </rPh>
    <rPh sb="2" eb="4">
      <t>ガッコウ</t>
    </rPh>
    <rPh sb="4" eb="5">
      <t>チョウ</t>
    </rPh>
    <rPh sb="6" eb="8">
      <t>シメイ</t>
    </rPh>
    <rPh sb="9" eb="10">
      <t>ショク</t>
    </rPh>
    <rPh sb="10" eb="11">
      <t>イン</t>
    </rPh>
    <phoneticPr fontId="3"/>
  </si>
  <si>
    <t>認</t>
    <rPh sb="0" eb="1">
      <t>ニン</t>
    </rPh>
    <phoneticPr fontId="3"/>
  </si>
  <si>
    <t>県委員長        確認印</t>
    <rPh sb="0" eb="1">
      <t>ケン</t>
    </rPh>
    <rPh sb="1" eb="4">
      <t>イインチョウ</t>
    </rPh>
    <rPh sb="12" eb="14">
      <t>カクニン</t>
    </rPh>
    <rPh sb="14" eb="15">
      <t>イン</t>
    </rPh>
    <phoneticPr fontId="3"/>
  </si>
  <si>
    <t>（様式　3）</t>
    <rPh sb="1" eb="3">
      <t>ヨウシキ</t>
    </rPh>
    <phoneticPr fontId="3"/>
  </si>
  <si>
    <t>県</t>
    <rPh sb="0" eb="1">
      <t>ケン</t>
    </rPh>
    <phoneticPr fontId="3"/>
  </si>
  <si>
    <t>申込責任者氏名</t>
    <rPh sb="0" eb="2">
      <t>モウシコミ</t>
    </rPh>
    <rPh sb="2" eb="5">
      <t>セキニンシャ</t>
    </rPh>
    <rPh sb="5" eb="7">
      <t>シメイ</t>
    </rPh>
    <phoneticPr fontId="3"/>
  </si>
  <si>
    <t>種目</t>
    <rPh sb="0" eb="2">
      <t>シュモク</t>
    </rPh>
    <phoneticPr fontId="3"/>
  </si>
  <si>
    <t>男　　　　　　　　　　子</t>
    <rPh sb="0" eb="1">
      <t>オトコ</t>
    </rPh>
    <rPh sb="11" eb="12">
      <t>コ</t>
    </rPh>
    <phoneticPr fontId="3"/>
  </si>
  <si>
    <t>女　　　　　子</t>
    <rPh sb="0" eb="1">
      <t>オンナ</t>
    </rPh>
    <rPh sb="6" eb="7">
      <t>コ</t>
    </rPh>
    <phoneticPr fontId="3"/>
  </si>
  <si>
    <t>出場選手</t>
    <rPh sb="0" eb="2">
      <t>シュツジョウ</t>
    </rPh>
    <rPh sb="2" eb="4">
      <t>センシュ</t>
    </rPh>
    <phoneticPr fontId="3"/>
  </si>
  <si>
    <t>Ｎｏ．</t>
    <phoneticPr fontId="3"/>
  </si>
  <si>
    <t>種別</t>
    <rPh sb="0" eb="2">
      <t>シュベツ</t>
    </rPh>
    <phoneticPr fontId="3"/>
  </si>
  <si>
    <t>１kmT.T</t>
    <phoneticPr fontId="3"/>
  </si>
  <si>
    <t>３kmI.P</t>
    <phoneticPr fontId="3"/>
  </si>
  <si>
    <t>スクラッチ</t>
    <phoneticPr fontId="3"/>
  </si>
  <si>
    <t>ケイリン</t>
    <phoneticPr fontId="3"/>
  </si>
  <si>
    <t>チーム　　　　　　　　　スプリント</t>
    <phoneticPr fontId="3"/>
  </si>
  <si>
    <t>4kmT.P</t>
    <phoneticPr fontId="3"/>
  </si>
  <si>
    <t>個人　　　　　　　　ロードレース</t>
    <rPh sb="0" eb="2">
      <t>コジン</t>
    </rPh>
    <phoneticPr fontId="3"/>
  </si>
  <si>
    <t>２kmI.P</t>
    <phoneticPr fontId="3"/>
  </si>
  <si>
    <t>申込総数</t>
    <rPh sb="0" eb="2">
      <t>モウシコミ</t>
    </rPh>
    <rPh sb="2" eb="4">
      <t>ソウスウ</t>
    </rPh>
    <phoneticPr fontId="3"/>
  </si>
  <si>
    <t>男　子</t>
    <rPh sb="0" eb="1">
      <t>オトコ</t>
    </rPh>
    <rPh sb="2" eb="3">
      <t>コ</t>
    </rPh>
    <phoneticPr fontId="3"/>
  </si>
  <si>
    <t>注意：</t>
    <rPh sb="0" eb="2">
      <t>チュウイ</t>
    </rPh>
    <phoneticPr fontId="3"/>
  </si>
  <si>
    <t>女　子</t>
    <rPh sb="0" eb="1">
      <t>オンナ</t>
    </rPh>
    <rPh sb="2" eb="3">
      <t>コ</t>
    </rPh>
    <phoneticPr fontId="3"/>
  </si>
  <si>
    <t>２．正選手、監督、コーチ、女子選手、補欠、その他（マネージャー含む）の順に書き、種別欄に記入して下さい。</t>
    <rPh sb="2" eb="3">
      <t>セイ</t>
    </rPh>
    <rPh sb="3" eb="5">
      <t>センシュ</t>
    </rPh>
    <rPh sb="6" eb="8">
      <t>カントク</t>
    </rPh>
    <rPh sb="13" eb="15">
      <t>ジョシ</t>
    </rPh>
    <rPh sb="15" eb="17">
      <t>センシュ</t>
    </rPh>
    <rPh sb="18" eb="20">
      <t>ホケツ</t>
    </rPh>
    <rPh sb="23" eb="24">
      <t>タ</t>
    </rPh>
    <rPh sb="31" eb="32">
      <t>フク</t>
    </rPh>
    <rPh sb="35" eb="36">
      <t>ジュン</t>
    </rPh>
    <rPh sb="37" eb="38">
      <t>カ</t>
    </rPh>
    <rPh sb="40" eb="42">
      <t>シュベツ</t>
    </rPh>
    <rPh sb="42" eb="43">
      <t>ラン</t>
    </rPh>
    <rPh sb="44" eb="46">
      <t>キニュウ</t>
    </rPh>
    <rPh sb="48" eb="49">
      <t>クダ</t>
    </rPh>
    <phoneticPr fontId="3"/>
  </si>
  <si>
    <t>合　計</t>
    <rPh sb="0" eb="1">
      <t>ゴウ</t>
    </rPh>
    <rPh sb="2" eb="3">
      <t>ケイ</t>
    </rPh>
    <phoneticPr fontId="3"/>
  </si>
  <si>
    <t>スプリント</t>
    <phoneticPr fontId="3"/>
  </si>
  <si>
    <t>(様式　４)</t>
    <rPh sb="1" eb="3">
      <t>ヨウシキ</t>
    </rPh>
    <phoneticPr fontId="3"/>
  </si>
  <si>
    <t>県　　名</t>
    <rPh sb="0" eb="1">
      <t>ケン</t>
    </rPh>
    <rPh sb="3" eb="4">
      <t>メイ</t>
    </rPh>
    <phoneticPr fontId="3"/>
  </si>
  <si>
    <t>記載責任者</t>
    <rPh sb="0" eb="2">
      <t>キサイ</t>
    </rPh>
    <rPh sb="2" eb="5">
      <t>セキニンシャ</t>
    </rPh>
    <phoneticPr fontId="3"/>
  </si>
  <si>
    <t>１．参加料</t>
    <rPh sb="2" eb="4">
      <t>サンカ</t>
    </rPh>
    <rPh sb="4" eb="5">
      <t>リョウ</t>
    </rPh>
    <phoneticPr fontId="3"/>
  </si>
  <si>
    <t>選手１名につき</t>
    <rPh sb="0" eb="2">
      <t>センシュ</t>
    </rPh>
    <rPh sb="3" eb="4">
      <t>メイ</t>
    </rPh>
    <phoneticPr fontId="3"/>
  </si>
  <si>
    <t>金   額</t>
    <rPh sb="0" eb="1">
      <t>キン</t>
    </rPh>
    <rPh sb="4" eb="5">
      <t>ガク</t>
    </rPh>
    <phoneticPr fontId="3"/>
  </si>
  <si>
    <t>トラック競技参加料</t>
    <rPh sb="4" eb="6">
      <t>キョウギ</t>
    </rPh>
    <rPh sb="6" eb="8">
      <t>サンカ</t>
    </rPh>
    <rPh sb="8" eb="9">
      <t>リョウ</t>
    </rPh>
    <phoneticPr fontId="3"/>
  </si>
  <si>
    <t>名</t>
    <rPh sb="0" eb="1">
      <t>メイ</t>
    </rPh>
    <phoneticPr fontId="3"/>
  </si>
  <si>
    <t>円</t>
    <rPh sb="0" eb="1">
      <t>エン</t>
    </rPh>
    <phoneticPr fontId="3"/>
  </si>
  <si>
    <t>ロード競技参加料</t>
    <rPh sb="3" eb="5">
      <t>キョウギ</t>
    </rPh>
    <rPh sb="5" eb="7">
      <t>サンカ</t>
    </rPh>
    <rPh sb="7" eb="8">
      <t>リョウ</t>
    </rPh>
    <phoneticPr fontId="3"/>
  </si>
  <si>
    <t>注：トラックとロードが同一選手の場合、別々に参加料を納入すること。</t>
    <rPh sb="0" eb="1">
      <t>チュウ</t>
    </rPh>
    <rPh sb="11" eb="13">
      <t>ドウイツ</t>
    </rPh>
    <rPh sb="13" eb="15">
      <t>センシュ</t>
    </rPh>
    <rPh sb="16" eb="18">
      <t>バアイ</t>
    </rPh>
    <rPh sb="19" eb="21">
      <t>ベツベツ</t>
    </rPh>
    <rPh sb="22" eb="24">
      <t>サンカ</t>
    </rPh>
    <rPh sb="24" eb="25">
      <t>リョウ</t>
    </rPh>
    <rPh sb="26" eb="28">
      <t>ノウニュウ</t>
    </rPh>
    <phoneticPr fontId="3"/>
  </si>
  <si>
    <t>人   数</t>
    <rPh sb="0" eb="1">
      <t>ニン</t>
    </rPh>
    <rPh sb="4" eb="5">
      <t>スウ</t>
    </rPh>
    <phoneticPr fontId="3"/>
  </si>
  <si>
    <t>④個人ロード・レース</t>
    <rPh sb="1" eb="3">
      <t>コジン</t>
    </rPh>
    <phoneticPr fontId="3"/>
  </si>
  <si>
    <t>④</t>
    <phoneticPr fontId="3"/>
  </si>
  <si>
    <t>男子個人ロード・レース</t>
    <rPh sb="0" eb="2">
      <t>ダンシ</t>
    </rPh>
    <rPh sb="2" eb="4">
      <t>コジン</t>
    </rPh>
    <phoneticPr fontId="2"/>
  </si>
  <si>
    <t>女子個人ロード・レース</t>
    <rPh sb="0" eb="2">
      <t>ジョシ</t>
    </rPh>
    <rPh sb="2" eb="4">
      <t>コジン</t>
    </rPh>
    <phoneticPr fontId="2"/>
  </si>
  <si>
    <t>種　　別（男子）</t>
    <rPh sb="0" eb="1">
      <t>タネ</t>
    </rPh>
    <rPh sb="3" eb="4">
      <t>ベツ</t>
    </rPh>
    <rPh sb="5" eb="7">
      <t>ダンシ</t>
    </rPh>
    <phoneticPr fontId="3"/>
  </si>
  <si>
    <t>種　　別（女子）</t>
    <rPh sb="0" eb="1">
      <t>タネ</t>
    </rPh>
    <rPh sb="3" eb="4">
      <t>ベツ</t>
    </rPh>
    <rPh sb="5" eb="7">
      <t>ジョシ</t>
    </rPh>
    <phoneticPr fontId="3"/>
  </si>
  <si>
    <t>　合　　　計</t>
    <rPh sb="1" eb="2">
      <t>ゴウ</t>
    </rPh>
    <rPh sb="5" eb="6">
      <t>ケイ</t>
    </rPh>
    <phoneticPr fontId="3"/>
  </si>
  <si>
    <t>参加料確認書</t>
    <rPh sb="0" eb="2">
      <t>サンカ</t>
    </rPh>
    <rPh sb="2" eb="3">
      <t>リョウ</t>
    </rPh>
    <rPh sb="3" eb="6">
      <t>カクニンショ</t>
    </rPh>
    <phoneticPr fontId="3"/>
  </si>
  <si>
    <t>　</t>
    <phoneticPr fontId="3"/>
  </si>
  <si>
    <t>（下７桁）</t>
    <rPh sb="1" eb="2">
      <t>シモ</t>
    </rPh>
    <rPh sb="3" eb="4">
      <t>ケタ</t>
    </rPh>
    <phoneticPr fontId="3"/>
  </si>
  <si>
    <t>１．出場種目の若い順に選手名を書き、種目に○印を付けて下さい。</t>
    <rPh sb="2" eb="4">
      <t>シュツジョウ</t>
    </rPh>
    <rPh sb="4" eb="6">
      <t>シュモク</t>
    </rPh>
    <rPh sb="7" eb="8">
      <t>ワカ</t>
    </rPh>
    <rPh sb="9" eb="10">
      <t>ジュン</t>
    </rPh>
    <rPh sb="11" eb="14">
      <t>センシュメイ</t>
    </rPh>
    <rPh sb="15" eb="16">
      <t>カ</t>
    </rPh>
    <rPh sb="18" eb="20">
      <t>シュモク</t>
    </rPh>
    <rPh sb="22" eb="23">
      <t>イン</t>
    </rPh>
    <rPh sb="24" eb="25">
      <t>ツ</t>
    </rPh>
    <rPh sb="27" eb="28">
      <t>クダ</t>
    </rPh>
    <phoneticPr fontId="3"/>
  </si>
  <si>
    <t>３．このまま，プログラムの参加選手一覧の原稿となりますので，様式１，様式２と食い違いの無いように記入下さい。</t>
    <rPh sb="13" eb="15">
      <t>サンカ</t>
    </rPh>
    <rPh sb="15" eb="17">
      <t>センシュ</t>
    </rPh>
    <rPh sb="17" eb="19">
      <t>イチラン</t>
    </rPh>
    <rPh sb="20" eb="22">
      <t>ゲンコウ</t>
    </rPh>
    <rPh sb="30" eb="32">
      <t>ヨウシキ</t>
    </rPh>
    <rPh sb="34" eb="36">
      <t>ヨウシキ</t>
    </rPh>
    <rPh sb="38" eb="39">
      <t>ク</t>
    </rPh>
    <rPh sb="40" eb="41">
      <t>チガ</t>
    </rPh>
    <rPh sb="43" eb="44">
      <t>ナ</t>
    </rPh>
    <rPh sb="48" eb="50">
      <t>キニュウ</t>
    </rPh>
    <rPh sb="50" eb="51">
      <t>クダ</t>
    </rPh>
    <phoneticPr fontId="3"/>
  </si>
  <si>
    <t>フリガナ</t>
  </si>
  <si>
    <r>
      <t>注意：不出場の種目欄には、確認のため</t>
    </r>
    <r>
      <rPr>
        <b/>
        <sz val="11"/>
        <rFont val="ＭＳ Ｐ明朝"/>
        <family val="1"/>
        <charset val="128"/>
      </rPr>
      <t>手書きで</t>
    </r>
    <r>
      <rPr>
        <sz val="11"/>
        <rFont val="ＭＳ Ｐ明朝"/>
        <family val="1"/>
        <charset val="128"/>
      </rPr>
      <t>斜線を入れること。</t>
    </r>
    <rPh sb="0" eb="1">
      <t>チュウ</t>
    </rPh>
    <rPh sb="1" eb="2">
      <t>イ</t>
    </rPh>
    <rPh sb="3" eb="4">
      <t>フ</t>
    </rPh>
    <rPh sb="4" eb="6">
      <t>シュツジョウ</t>
    </rPh>
    <rPh sb="7" eb="9">
      <t>シュモク</t>
    </rPh>
    <rPh sb="9" eb="10">
      <t>ラン</t>
    </rPh>
    <rPh sb="13" eb="15">
      <t>カクニン</t>
    </rPh>
    <rPh sb="18" eb="20">
      <t>テガ</t>
    </rPh>
    <rPh sb="22" eb="24">
      <t>シャセン</t>
    </rPh>
    <rPh sb="25" eb="26">
      <t>イ</t>
    </rPh>
    <phoneticPr fontId="3"/>
  </si>
  <si>
    <r>
      <t>不出場の種目には、確認のため種目名の欄に</t>
    </r>
    <r>
      <rPr>
        <b/>
        <sz val="11"/>
        <rFont val="ＭＳ Ｐ明朝"/>
        <family val="1"/>
        <charset val="128"/>
      </rPr>
      <t>手書きで</t>
    </r>
    <r>
      <rPr>
        <sz val="11"/>
        <rFont val="ＭＳ Ｐ明朝"/>
        <family val="1"/>
        <charset val="128"/>
      </rPr>
      <t>斜線を入れること。</t>
    </r>
    <rPh sb="0" eb="1">
      <t>フ</t>
    </rPh>
    <rPh sb="1" eb="3">
      <t>シュツジョウ</t>
    </rPh>
    <rPh sb="4" eb="6">
      <t>シュモク</t>
    </rPh>
    <rPh sb="9" eb="11">
      <t>カクニン</t>
    </rPh>
    <rPh sb="14" eb="16">
      <t>シュモク</t>
    </rPh>
    <rPh sb="16" eb="17">
      <t>メイ</t>
    </rPh>
    <rPh sb="18" eb="19">
      <t>ラン</t>
    </rPh>
    <rPh sb="20" eb="22">
      <t>テガ</t>
    </rPh>
    <rPh sb="24" eb="26">
      <t>シャセン</t>
    </rPh>
    <rPh sb="27" eb="28">
      <t>イ</t>
    </rPh>
    <phoneticPr fontId="3"/>
  </si>
  <si>
    <t>４km
速度競走</t>
    <rPh sb="4" eb="6">
      <t>ソクド</t>
    </rPh>
    <rPh sb="6" eb="8">
      <t>キョウソウ</t>
    </rPh>
    <phoneticPr fontId="3"/>
  </si>
  <si>
    <t>ポイント
レース</t>
    <phoneticPr fontId="3"/>
  </si>
  <si>
    <t>500m
T.T</t>
    <phoneticPr fontId="3"/>
  </si>
  <si>
    <t>第４６回東北高等学校対抗自転車競技選手権大会</t>
    <rPh sb="0" eb="1">
      <t>ダイ</t>
    </rPh>
    <rPh sb="3" eb="4">
      <t>カイ</t>
    </rPh>
    <rPh sb="4" eb="6">
      <t>トウホク</t>
    </rPh>
    <rPh sb="6" eb="8">
      <t>コウトウ</t>
    </rPh>
    <rPh sb="8" eb="10">
      <t>ガッコウ</t>
    </rPh>
    <rPh sb="10" eb="12">
      <t>タイコウ</t>
    </rPh>
    <rPh sb="12" eb="15">
      <t>ジテンシャ</t>
    </rPh>
    <rPh sb="15" eb="17">
      <t>キョウギ</t>
    </rPh>
    <rPh sb="17" eb="20">
      <t>センシュケン</t>
    </rPh>
    <rPh sb="20" eb="22">
      <t>タイカイ</t>
    </rPh>
    <phoneticPr fontId="3"/>
  </si>
  <si>
    <t>TT
(5桁）</t>
    <rPh sb="5" eb="6">
      <t>ケタ</t>
    </rPh>
    <phoneticPr fontId="3"/>
  </si>
  <si>
    <t>ＩＰ
（５桁）</t>
    <rPh sb="5" eb="6">
      <t>ケタ</t>
    </rPh>
    <phoneticPr fontId="3"/>
  </si>
  <si>
    <t>ＳＰ
（４桁）</t>
    <rPh sb="5" eb="6">
      <t>ケタ</t>
    </rPh>
    <phoneticPr fontId="3"/>
  </si>
  <si>
    <t>ＭＳ
（順位）</t>
    <rPh sb="4" eb="6">
      <t>ジュンイ</t>
    </rPh>
    <phoneticPr fontId="3"/>
  </si>
  <si>
    <t>ＰＲ
（順位）</t>
    <rPh sb="4" eb="6">
      <t>ジュンイ</t>
    </rPh>
    <phoneticPr fontId="3"/>
  </si>
  <si>
    <t>ＳＣ
（順位）</t>
    <rPh sb="4" eb="6">
      <t>ジュンイ</t>
    </rPh>
    <phoneticPr fontId="3"/>
  </si>
  <si>
    <t>ＫＲ
（順位）</t>
    <rPh sb="4" eb="6">
      <t>ジュンイ</t>
    </rPh>
    <phoneticPr fontId="3"/>
  </si>
  <si>
    <t>ＴＳ
（５桁）</t>
    <rPh sb="5" eb="6">
      <t>ケタ</t>
    </rPh>
    <phoneticPr fontId="3"/>
  </si>
  <si>
    <t>ＴＰ
（５桁）</t>
    <rPh sb="5" eb="6">
      <t>ケタ</t>
    </rPh>
    <phoneticPr fontId="3"/>
  </si>
  <si>
    <t>ＦＴＴ
（４桁）</t>
    <rPh sb="6" eb="7">
      <t>ケタ</t>
    </rPh>
    <phoneticPr fontId="3"/>
  </si>
  <si>
    <t>ＦＳＰ
（４桁）</t>
    <rPh sb="6" eb="7">
      <t>ケタ</t>
    </rPh>
    <phoneticPr fontId="3"/>
  </si>
  <si>
    <t>ＦＩＰ
（５桁）</t>
    <rPh sb="6" eb="7">
      <t>ケタ</t>
    </rPh>
    <phoneticPr fontId="3"/>
  </si>
  <si>
    <t>青森</t>
    <rPh sb="0" eb="2">
      <t>アオモリ</t>
    </rPh>
    <phoneticPr fontId="3"/>
  </si>
  <si>
    <t>学校名</t>
    <rPh sb="0" eb="3">
      <t>ガッコウメイ</t>
    </rPh>
    <phoneticPr fontId="3"/>
  </si>
  <si>
    <t>坂本　紘規</t>
  </si>
  <si>
    <t>福田　泰之</t>
  </si>
  <si>
    <t>佐藤　啓斗</t>
  </si>
  <si>
    <t>堀込　統吾</t>
  </si>
  <si>
    <t>山田　貴之</t>
  </si>
  <si>
    <t>寺澤　慎司</t>
  </si>
  <si>
    <t>大澤　勇騎</t>
  </si>
  <si>
    <t>嵯峨　　昇喜郎</t>
    <rPh sb="0" eb="2">
      <t>サガ</t>
    </rPh>
    <rPh sb="4" eb="6">
      <t>ショウキ</t>
    </rPh>
    <rPh sb="6" eb="7">
      <t>ロウ</t>
    </rPh>
    <phoneticPr fontId="3"/>
  </si>
  <si>
    <t>南　優</t>
    <rPh sb="0" eb="1">
      <t>ミナミ</t>
    </rPh>
    <rPh sb="2" eb="3">
      <t>リョウ</t>
    </rPh>
    <phoneticPr fontId="3"/>
  </si>
  <si>
    <t>新田　陸</t>
    <phoneticPr fontId="3"/>
  </si>
  <si>
    <t>ｺｰﾁ</t>
    <phoneticPr fontId="3"/>
  </si>
  <si>
    <t>１kmT.T</t>
    <phoneticPr fontId="3"/>
  </si>
  <si>
    <t>スクラッチ</t>
    <phoneticPr fontId="3"/>
  </si>
  <si>
    <t>ｺｰﾁ</t>
    <phoneticPr fontId="3"/>
  </si>
  <si>
    <t>ｺｰﾁ</t>
    <phoneticPr fontId="3"/>
  </si>
  <si>
    <t>正式学校名</t>
    <rPh sb="0" eb="2">
      <t>セイシキ</t>
    </rPh>
    <rPh sb="2" eb="5">
      <t>ガッコウメイ</t>
    </rPh>
    <phoneticPr fontId="3"/>
  </si>
  <si>
    <t>フリガナ</t>
    <phoneticPr fontId="3"/>
  </si>
  <si>
    <t>監督氏名</t>
    <rPh sb="0" eb="2">
      <t>カントク</t>
    </rPh>
    <rPh sb="2" eb="4">
      <t>シメイ</t>
    </rPh>
    <phoneticPr fontId="3"/>
  </si>
  <si>
    <t>フリガナ</t>
    <phoneticPr fontId="3"/>
  </si>
  <si>
    <t>コーチ氏名</t>
    <rPh sb="3" eb="5">
      <t>シメイ</t>
    </rPh>
    <phoneticPr fontId="3"/>
  </si>
  <si>
    <t>メカニシャン氏名</t>
    <rPh sb="6" eb="8">
      <t>シメイ</t>
    </rPh>
    <phoneticPr fontId="3"/>
  </si>
  <si>
    <t>②3kmインディヴィデュアル・パーシュート</t>
    <phoneticPr fontId="3"/>
  </si>
  <si>
    <t>①1kmタイム・トライアル</t>
    <phoneticPr fontId="3"/>
  </si>
  <si>
    <t>生年月日
(西暦記入）</t>
    <rPh sb="6" eb="8">
      <t>セイレキ</t>
    </rPh>
    <rPh sb="8" eb="10">
      <t>キニュウ</t>
    </rPh>
    <phoneticPr fontId="3"/>
  </si>
  <si>
    <t>登録番号
（下７桁）</t>
    <rPh sb="6" eb="7">
      <t>シモ</t>
    </rPh>
    <rPh sb="8" eb="9">
      <t>ケタ</t>
    </rPh>
    <phoneticPr fontId="3"/>
  </si>
  <si>
    <t>男子</t>
    <rPh sb="0" eb="2">
      <t>ダンシ</t>
    </rPh>
    <phoneticPr fontId="3"/>
  </si>
  <si>
    <t>八戸工</t>
    <phoneticPr fontId="3"/>
  </si>
  <si>
    <t>5字以内の略称</t>
    <phoneticPr fontId="3"/>
  </si>
  <si>
    <t>５文字略称</t>
    <rPh sb="1" eb="3">
      <t>モジ</t>
    </rPh>
    <rPh sb="3" eb="5">
      <t>リャクショウ</t>
    </rPh>
    <phoneticPr fontId="3"/>
  </si>
  <si>
    <t>④4km速度競走</t>
    <phoneticPr fontId="3"/>
  </si>
  <si>
    <t>⑥スクラッチ・レース</t>
    <phoneticPr fontId="3"/>
  </si>
  <si>
    <t>⑧チーム・スプリント(選手１）</t>
    <rPh sb="11" eb="13">
      <t>センシュ</t>
    </rPh>
    <phoneticPr fontId="3"/>
  </si>
  <si>
    <t>⑧チーム・スプリント(選手２）</t>
    <rPh sb="11" eb="13">
      <t>センシュ</t>
    </rPh>
    <phoneticPr fontId="3"/>
  </si>
  <si>
    <t>⑧チーム・スプリント(選手３）</t>
    <rPh sb="11" eb="13">
      <t>センシュ</t>
    </rPh>
    <phoneticPr fontId="3"/>
  </si>
  <si>
    <t>⑧チーム・スプリント(選手４）</t>
    <rPh sb="11" eb="13">
      <t>センシュ</t>
    </rPh>
    <phoneticPr fontId="3"/>
  </si>
  <si>
    <t>⑧チーム・スプリント(選手５）</t>
    <rPh sb="11" eb="13">
      <t>センシュ</t>
    </rPh>
    <phoneticPr fontId="3"/>
  </si>
  <si>
    <t>⑨4kmチーム・パーシュート(選手１）</t>
    <phoneticPr fontId="3"/>
  </si>
  <si>
    <t>⑨4kmチーム・パーシュート(選手２）</t>
  </si>
  <si>
    <t>⑨4kmチーム・パーシュート(選手３）</t>
  </si>
  <si>
    <t>⑨4kmチーム・パーシュート(選手４）</t>
  </si>
  <si>
    <t>⑨4kmチーム・パーシュート(選手５）</t>
  </si>
  <si>
    <t>⑨4kmチーム・パーシュート(選手６）</t>
  </si>
  <si>
    <t>トラック・レース補欠選手(選手２）</t>
  </si>
  <si>
    <t>トラック・レース補欠選手(選手３）</t>
  </si>
  <si>
    <t>トラック・レース補欠選手(選手４）</t>
  </si>
  <si>
    <t>トラック・レース補欠選手(選手１）</t>
    <phoneticPr fontId="3"/>
  </si>
  <si>
    <t>⑩個人ロード・レース(選手２）</t>
  </si>
  <si>
    <t>⑩個人ロード・レース(選手３）</t>
  </si>
  <si>
    <t>ロードレース補欠選手１</t>
    <phoneticPr fontId="3"/>
  </si>
  <si>
    <t>ロードレース補欠選手２</t>
  </si>
  <si>
    <t>女子</t>
    <rPh sb="0" eb="2">
      <t>ジョシ</t>
    </rPh>
    <phoneticPr fontId="3"/>
  </si>
  <si>
    <t>⑩個人ロード・レース(選手１）</t>
    <phoneticPr fontId="3"/>
  </si>
  <si>
    <t>②スプリント(選手２）</t>
  </si>
  <si>
    <t>②スプリント(選手３）</t>
  </si>
  <si>
    <t>②スプリント(選手４）</t>
  </si>
  <si>
    <t>③2kmインディヴィデュアル・パーシュート</t>
    <phoneticPr fontId="3"/>
  </si>
  <si>
    <t>②スプリント(選手１）</t>
    <phoneticPr fontId="3"/>
  </si>
  <si>
    <t>③2kmインディヴィデュアル・パーシュート(選手２）</t>
  </si>
  <si>
    <t>③2kmインディヴィデュアル・パーシュート(選手３）</t>
  </si>
  <si>
    <t>③2kmインディヴィデュアル・パーシュート(選手１）</t>
    <phoneticPr fontId="3"/>
  </si>
  <si>
    <t>④個人ロード・レース(選手１）</t>
    <phoneticPr fontId="3"/>
  </si>
  <si>
    <t>④個人ロード・レース(選手２）</t>
  </si>
  <si>
    <t>④個人ロード・レース(選手３）</t>
  </si>
  <si>
    <t>④個人ロード・レース(選手４）</t>
  </si>
  <si>
    <t>平成　　２７　　年</t>
    <rPh sb="0" eb="2">
      <t>ヘイセイ</t>
    </rPh>
    <rPh sb="8" eb="9">
      <t>ネン</t>
    </rPh>
    <phoneticPr fontId="3"/>
  </si>
  <si>
    <t>県名</t>
    <phoneticPr fontId="3"/>
  </si>
  <si>
    <t>県大会記録</t>
    <rPh sb="0" eb="1">
      <t>ケン</t>
    </rPh>
    <rPh sb="1" eb="3">
      <t>タイカイ</t>
    </rPh>
    <rPh sb="3" eb="5">
      <t>キロク</t>
    </rPh>
    <phoneticPr fontId="3"/>
  </si>
  <si>
    <t>選手氏名
フリガナ</t>
    <rPh sb="0" eb="2">
      <t>センシュ</t>
    </rPh>
    <rPh sb="2" eb="4">
      <t>シメイ</t>
    </rPh>
    <phoneticPr fontId="3"/>
  </si>
  <si>
    <t>青森県立八戸工業</t>
    <rPh sb="0" eb="3">
      <t>アオモリケン</t>
    </rPh>
    <rPh sb="3" eb="4">
      <t>リツ</t>
    </rPh>
    <rPh sb="4" eb="6">
      <t>ハチノヘ</t>
    </rPh>
    <rPh sb="6" eb="8">
      <t>コウギョウ</t>
    </rPh>
    <phoneticPr fontId="3"/>
  </si>
  <si>
    <t>高等学校</t>
    <rPh sb="0" eb="2">
      <t>コウトウ</t>
    </rPh>
    <rPh sb="2" eb="4">
      <t>ガッコウ</t>
    </rPh>
    <phoneticPr fontId="3"/>
  </si>
  <si>
    <t>青森県八戸市</t>
    <rPh sb="0" eb="3">
      <t>アオモリケン</t>
    </rPh>
    <rPh sb="3" eb="6">
      <t>ハチノヘシ</t>
    </rPh>
    <phoneticPr fontId="3"/>
  </si>
  <si>
    <t>大野　直志</t>
    <rPh sb="0" eb="2">
      <t>オオノ</t>
    </rPh>
    <rPh sb="3" eb="5">
      <t>ナオシ</t>
    </rPh>
    <phoneticPr fontId="3"/>
  </si>
  <si>
    <t>佐々木　聖明</t>
    <rPh sb="0" eb="3">
      <t>ササキ</t>
    </rPh>
    <rPh sb="4" eb="5">
      <t>キヨシ</t>
    </rPh>
    <rPh sb="5" eb="6">
      <t>メイ</t>
    </rPh>
    <phoneticPr fontId="3"/>
  </si>
  <si>
    <t>サカモト　ヒロミ</t>
    <phoneticPr fontId="3"/>
  </si>
  <si>
    <t>フクダ</t>
    <phoneticPr fontId="3"/>
  </si>
  <si>
    <t>サトウ</t>
    <phoneticPr fontId="3"/>
  </si>
  <si>
    <t>ホリゴメ</t>
    <phoneticPr fontId="3"/>
  </si>
  <si>
    <t>ヤマダ</t>
    <phoneticPr fontId="3"/>
  </si>
  <si>
    <t>テラサワ</t>
    <phoneticPr fontId="3"/>
  </si>
  <si>
    <t>オオサワ</t>
    <phoneticPr fontId="3"/>
  </si>
  <si>
    <t>ニッタ</t>
    <phoneticPr fontId="3"/>
  </si>
  <si>
    <t>イタバシ</t>
    <phoneticPr fontId="3"/>
  </si>
  <si>
    <t>サガ</t>
    <phoneticPr fontId="3"/>
  </si>
  <si>
    <t>ミナミ</t>
    <phoneticPr fontId="3"/>
  </si>
  <si>
    <t>板橋　伸次</t>
    <phoneticPr fontId="3"/>
  </si>
  <si>
    <t>アオモリケン</t>
    <phoneticPr fontId="3"/>
  </si>
  <si>
    <t>オオノ　ナオシ</t>
    <phoneticPr fontId="3"/>
  </si>
  <si>
    <t>中村　雅章</t>
    <rPh sb="0" eb="2">
      <t>ナカムラ</t>
    </rPh>
    <rPh sb="3" eb="5">
      <t>マサアキ</t>
    </rPh>
    <phoneticPr fontId="3"/>
  </si>
  <si>
    <t>ナカムラ　マサアキ</t>
    <phoneticPr fontId="3"/>
  </si>
  <si>
    <t>アオモリケンリツハチノヘコウギョウコウトウガッコウ</t>
    <phoneticPr fontId="3"/>
  </si>
  <si>
    <t>電話番号</t>
    <rPh sb="0" eb="2">
      <t>デンワ</t>
    </rPh>
    <rPh sb="2" eb="4">
      <t>バンゴウ</t>
    </rPh>
    <phoneticPr fontId="3"/>
  </si>
  <si>
    <t>市外局番</t>
    <rPh sb="0" eb="2">
      <t>シガイ</t>
    </rPh>
    <rPh sb="2" eb="4">
      <t>キョクバン</t>
    </rPh>
    <phoneticPr fontId="3"/>
  </si>
  <si>
    <t>番号</t>
    <rPh sb="0" eb="2">
      <t>バンゴウ</t>
    </rPh>
    <phoneticPr fontId="3"/>
  </si>
  <si>
    <t>（局番）</t>
    <rPh sb="1" eb="3">
      <t>キョクバン</t>
    </rPh>
    <phoneticPr fontId="3"/>
  </si>
  <si>
    <t>0987</t>
    <phoneticPr fontId="3"/>
  </si>
  <si>
    <t>オオサワ</t>
    <phoneticPr fontId="3"/>
  </si>
  <si>
    <t>ミナミ</t>
    <phoneticPr fontId="3"/>
  </si>
  <si>
    <t>類家</t>
    <rPh sb="0" eb="2">
      <t>ルイケ</t>
    </rPh>
    <phoneticPr fontId="3"/>
  </si>
  <si>
    <t>新田　陸</t>
    <phoneticPr fontId="3"/>
  </si>
  <si>
    <t>梶原　一</t>
    <rPh sb="3" eb="4">
      <t>イチ</t>
    </rPh>
    <phoneticPr fontId="3"/>
  </si>
  <si>
    <t>梶原　二</t>
    <rPh sb="3" eb="4">
      <t>ニ</t>
    </rPh>
    <phoneticPr fontId="3"/>
  </si>
  <si>
    <t>梶原　三</t>
    <rPh sb="3" eb="4">
      <t>サン</t>
    </rPh>
    <phoneticPr fontId="3"/>
  </si>
  <si>
    <t>梶原　四</t>
    <rPh sb="3" eb="4">
      <t>ヨン</t>
    </rPh>
    <phoneticPr fontId="3"/>
  </si>
  <si>
    <t>ルイケ</t>
    <phoneticPr fontId="3"/>
  </si>
  <si>
    <t>カジワラ　イチ</t>
    <phoneticPr fontId="3"/>
  </si>
  <si>
    <t>カジワラ　ニ</t>
    <phoneticPr fontId="3"/>
  </si>
  <si>
    <t>カジワラ　サン</t>
    <phoneticPr fontId="3"/>
  </si>
  <si>
    <t>カジワラ　ヨン</t>
    <phoneticPr fontId="3"/>
  </si>
  <si>
    <r>
      <t xml:space="preserve">全国大会等の成績
</t>
    </r>
    <r>
      <rPr>
        <sz val="8"/>
        <rFont val="ＭＳ Ｐ明朝"/>
        <family val="1"/>
        <charset val="128"/>
      </rPr>
      <t>例）H25インターハイ
ケイリン優勝</t>
    </r>
    <rPh sb="0" eb="2">
      <t>ゼンコク</t>
    </rPh>
    <rPh sb="2" eb="4">
      <t>タイカイ</t>
    </rPh>
    <rPh sb="4" eb="5">
      <t>トウ</t>
    </rPh>
    <rPh sb="6" eb="8">
      <t>セイセキ</t>
    </rPh>
    <phoneticPr fontId="3"/>
  </si>
  <si>
    <t>全国大会等の成績</t>
    <phoneticPr fontId="3"/>
  </si>
  <si>
    <t>全国選抜3位</t>
    <rPh sb="0" eb="2">
      <t>ゼンコク</t>
    </rPh>
    <rPh sb="2" eb="4">
      <t>センバツ</t>
    </rPh>
    <rPh sb="5" eb="6">
      <t>イ</t>
    </rPh>
    <phoneticPr fontId="3"/>
  </si>
  <si>
    <t>例）H25インターハイケイリン優勝</t>
    <phoneticPr fontId="3"/>
  </si>
  <si>
    <t>タイム
(1/100秒）</t>
    <rPh sb="10" eb="11">
      <t>ビョウ</t>
    </rPh>
    <phoneticPr fontId="3"/>
  </si>
  <si>
    <t>バンクの周長</t>
    <rPh sb="4" eb="6">
      <t>シュウチョウ</t>
    </rPh>
    <phoneticPr fontId="3"/>
  </si>
  <si>
    <t>ｍ</t>
    <phoneticPr fontId="3"/>
  </si>
  <si>
    <t>ポイントレースの距離</t>
    <rPh sb="8" eb="10">
      <t>キョリ</t>
    </rPh>
    <phoneticPr fontId="3"/>
  </si>
  <si>
    <t>ｋｍ</t>
    <phoneticPr fontId="3"/>
  </si>
  <si>
    <t>スクラッチ決勝人数</t>
    <rPh sb="5" eb="7">
      <t>ケッショウ</t>
    </rPh>
    <rPh sb="7" eb="9">
      <t>ニンズウ</t>
    </rPh>
    <phoneticPr fontId="3"/>
  </si>
  <si>
    <t>人</t>
    <rPh sb="0" eb="1">
      <t>ニン</t>
    </rPh>
    <phoneticPr fontId="3"/>
  </si>
  <si>
    <t>選手名</t>
    <rPh sb="0" eb="3">
      <t>センシュメイ</t>
    </rPh>
    <phoneticPr fontId="3"/>
  </si>
  <si>
    <t>ﾀｲﾑ</t>
    <phoneticPr fontId="3"/>
  </si>
  <si>
    <t>TS</t>
    <phoneticPr fontId="3"/>
  </si>
  <si>
    <t>TP</t>
    <phoneticPr fontId="3"/>
  </si>
  <si>
    <t>第４７回東北高等学校対抗自転車競技選手権大会</t>
    <phoneticPr fontId="3"/>
  </si>
  <si>
    <t>　殿</t>
    <phoneticPr fontId="3"/>
  </si>
  <si>
    <t>県    名</t>
    <rPh sb="0" eb="1">
      <t>ケン</t>
    </rPh>
    <rPh sb="5" eb="6">
      <t>メイ</t>
    </rPh>
    <phoneticPr fontId="3"/>
  </si>
  <si>
    <t>マネージャー氏名</t>
    <rPh sb="6" eb="8">
      <t>シメイ</t>
    </rPh>
    <phoneticPr fontId="3"/>
  </si>
  <si>
    <t>学年</t>
    <rPh sb="0" eb="2">
      <t>ガクネン</t>
    </rPh>
    <phoneticPr fontId="3"/>
  </si>
  <si>
    <t>メカニシャン</t>
    <phoneticPr fontId="3"/>
  </si>
  <si>
    <t>マネージャー</t>
    <phoneticPr fontId="3"/>
  </si>
  <si>
    <t>校長名</t>
    <rPh sb="0" eb="2">
      <t>コウチョウ</t>
    </rPh>
    <rPh sb="2" eb="3">
      <t>メイ</t>
    </rPh>
    <phoneticPr fontId="3"/>
  </si>
  <si>
    <t>高等学校</t>
    <phoneticPr fontId="3"/>
  </si>
  <si>
    <t>校長　</t>
    <rPh sb="0" eb="2">
      <t>コウチョウ</t>
    </rPh>
    <phoneticPr fontId="3"/>
  </si>
  <si>
    <t>赤坂　裕一郎</t>
    <rPh sb="0" eb="2">
      <t>アカサカ</t>
    </rPh>
    <rPh sb="3" eb="6">
      <t>ユウイチロウ</t>
    </rPh>
    <phoneticPr fontId="3"/>
  </si>
  <si>
    <t>印</t>
    <rPh sb="0" eb="1">
      <t>イン</t>
    </rPh>
    <phoneticPr fontId="3"/>
  </si>
  <si>
    <t>ササキ　ヨシアキ</t>
    <phoneticPr fontId="3"/>
  </si>
  <si>
    <t>①500mタイム・トライアル</t>
    <phoneticPr fontId="3"/>
  </si>
  <si>
    <t>①500mタイム・トライアル(選手１）</t>
    <phoneticPr fontId="3"/>
  </si>
  <si>
    <t>①500mタイム・トライアル(選手２）</t>
    <phoneticPr fontId="3"/>
  </si>
  <si>
    <t>①500mタイム・トライアル(選手３）</t>
    <phoneticPr fontId="3"/>
  </si>
  <si>
    <t>①500mタイム・トライアル(選手４）</t>
    <phoneticPr fontId="3"/>
  </si>
  <si>
    <t>様式３
種目</t>
    <rPh sb="0" eb="2">
      <t>ヨウシキ</t>
    </rPh>
    <rPh sb="4" eb="6">
      <t>シュモク</t>
    </rPh>
    <phoneticPr fontId="3"/>
  </si>
  <si>
    <t>女子スプリント</t>
    <rPh sb="0" eb="2">
      <t>ジョシ</t>
    </rPh>
    <phoneticPr fontId="3"/>
  </si>
  <si>
    <t>※申込責任者が監督以外の場合は、直接ご氏名を入れてください。</t>
    <rPh sb="1" eb="3">
      <t>モウシコミ</t>
    </rPh>
    <rPh sb="3" eb="6">
      <t>セキニンシャ</t>
    </rPh>
    <rPh sb="7" eb="9">
      <t>カントク</t>
    </rPh>
    <rPh sb="9" eb="11">
      <t>イガイ</t>
    </rPh>
    <rPh sb="12" eb="14">
      <t>バアイ</t>
    </rPh>
    <rPh sb="16" eb="18">
      <t>チョクセツ</t>
    </rPh>
    <rPh sb="19" eb="21">
      <t>シメイ</t>
    </rPh>
    <rPh sb="22" eb="23">
      <t>イ</t>
    </rPh>
    <phoneticPr fontId="3"/>
  </si>
  <si>
    <t>プログラム用</t>
    <rPh sb="5" eb="6">
      <t>ヨウ</t>
    </rPh>
    <phoneticPr fontId="3"/>
  </si>
  <si>
    <t>組合せ用</t>
    <rPh sb="0" eb="2">
      <t>クミアワ</t>
    </rPh>
    <rPh sb="3" eb="4">
      <t>ヨウ</t>
    </rPh>
    <phoneticPr fontId="3"/>
  </si>
  <si>
    <t>③2kmインディヴィデュアル・パーシュート(選手４）</t>
  </si>
  <si>
    <t>公式記録は、トラックは１００分の１秒まで、ロードは秒まで記入すること。</t>
    <rPh sb="0" eb="2">
      <t>コウシキ</t>
    </rPh>
    <rPh sb="2" eb="4">
      <t>キロク</t>
    </rPh>
    <rPh sb="14" eb="15">
      <t>フン</t>
    </rPh>
    <rPh sb="17" eb="18">
      <t>ビョウ</t>
    </rPh>
    <rPh sb="25" eb="26">
      <t>ビョウ</t>
    </rPh>
    <rPh sb="28" eb="30">
      <t>キニュウ</t>
    </rPh>
    <phoneticPr fontId="3"/>
  </si>
  <si>
    <t>全国選抜２位</t>
    <rPh sb="0" eb="2">
      <t>ゼンコク</t>
    </rPh>
    <rPh sb="2" eb="4">
      <t>センバツ</t>
    </rPh>
    <rPh sb="5" eb="6">
      <t>イ</t>
    </rPh>
    <phoneticPr fontId="3"/>
  </si>
  <si>
    <t>↓正選手、監督、コーチ、女子選手、補欠、その他（マネージャー含む）の順。重複しない事。</t>
    <rPh sb="36" eb="38">
      <t>チョウフク</t>
    </rPh>
    <rPh sb="41" eb="42">
      <t>コト</t>
    </rPh>
    <phoneticPr fontId="3"/>
  </si>
  <si>
    <t>出場選手
様式３のNo</t>
    <rPh sb="0" eb="2">
      <t>シュツジョウ</t>
    </rPh>
    <rPh sb="2" eb="4">
      <t>センシュ</t>
    </rPh>
    <rPh sb="5" eb="7">
      <t>ヨウシキ</t>
    </rPh>
    <phoneticPr fontId="3"/>
  </si>
  <si>
    <t>県</t>
    <rPh sb="0" eb="1">
      <t>ケン</t>
    </rPh>
    <phoneticPr fontId="3"/>
  </si>
  <si>
    <t>※記載責任者が表示と異なる場合は、直接ご氏名を入れてください。</t>
    <rPh sb="1" eb="3">
      <t>キサイ</t>
    </rPh>
    <rPh sb="3" eb="6">
      <t>セキニンシャ</t>
    </rPh>
    <rPh sb="7" eb="9">
      <t>ヒョウジ</t>
    </rPh>
    <rPh sb="10" eb="11">
      <t>コト</t>
    </rPh>
    <rPh sb="13" eb="15">
      <t>バアイ</t>
    </rPh>
    <rPh sb="17" eb="19">
      <t>チョクセツ</t>
    </rPh>
    <rPh sb="20" eb="22">
      <t>シメイ</t>
    </rPh>
    <rPh sb="23" eb="24">
      <t>イ</t>
    </rPh>
    <phoneticPr fontId="3"/>
  </si>
  <si>
    <t>男子</t>
    <rPh sb="0" eb="2">
      <t>ダンシ</t>
    </rPh>
    <phoneticPr fontId="3"/>
  </si>
  <si>
    <t>トラック競技参加者数</t>
  </si>
  <si>
    <t>ロード競技参加者数</t>
    <rPh sb="3" eb="5">
      <t>キョウギ</t>
    </rPh>
    <rPh sb="5" eb="8">
      <t>サンカシャ</t>
    </rPh>
    <rPh sb="8" eb="9">
      <t>スウ</t>
    </rPh>
    <phoneticPr fontId="3"/>
  </si>
  <si>
    <t>女子</t>
    <rPh sb="0" eb="2">
      <t>ジョシ</t>
    </rPh>
    <phoneticPr fontId="3"/>
  </si>
  <si>
    <t>④個人ロード・レース(選手５）</t>
  </si>
  <si>
    <t>梶原　四</t>
    <phoneticPr fontId="3"/>
  </si>
  <si>
    <t>梶原　５</t>
    <phoneticPr fontId="3"/>
  </si>
  <si>
    <t>カジワラ　４</t>
    <phoneticPr fontId="3"/>
  </si>
  <si>
    <t>カジワラ　５</t>
    <phoneticPr fontId="3"/>
  </si>
  <si>
    <t>※申込通りの表示がされないときは、関数を削除して、正しい表示に訂正してご入力下さい。</t>
    <rPh sb="1" eb="3">
      <t>モウシコミ</t>
    </rPh>
    <rPh sb="3" eb="4">
      <t>ドオ</t>
    </rPh>
    <rPh sb="6" eb="8">
      <t>ヒョウジ</t>
    </rPh>
    <rPh sb="17" eb="19">
      <t>カンスウ</t>
    </rPh>
    <rPh sb="20" eb="22">
      <t>サクジョ</t>
    </rPh>
    <rPh sb="25" eb="26">
      <t>タダ</t>
    </rPh>
    <rPh sb="28" eb="30">
      <t>ヒョウジ</t>
    </rPh>
    <rPh sb="31" eb="33">
      <t>テイセイ</t>
    </rPh>
    <rPh sb="36" eb="38">
      <t>ニュウリョク</t>
    </rPh>
    <rPh sb="38" eb="39">
      <t>クダ</t>
    </rPh>
    <phoneticPr fontId="3"/>
  </si>
  <si>
    <t>※ピンクの欄にご入力をお願いします。</t>
    <rPh sb="5" eb="6">
      <t>ラン</t>
    </rPh>
    <rPh sb="8" eb="10">
      <t>ニュウリョク</t>
    </rPh>
    <rPh sb="12" eb="13">
      <t>ネガ</t>
    </rPh>
    <phoneticPr fontId="3"/>
  </si>
  <si>
    <t>新田　陸</t>
  </si>
  <si>
    <t>南　優</t>
  </si>
  <si>
    <t>青森</t>
  </si>
  <si>
    <t>八戸工</t>
  </si>
  <si>
    <t>板橋　伸次</t>
  </si>
  <si>
    <t>嵯峨　　昇喜郎</t>
  </si>
  <si>
    <t/>
  </si>
  <si>
    <t>正選手</t>
  </si>
  <si>
    <t>○</t>
  </si>
  <si>
    <t>補欠</t>
  </si>
  <si>
    <t>大野　直志</t>
  </si>
  <si>
    <t>佐々木　聖明</t>
  </si>
  <si>
    <t>女子選手</t>
  </si>
  <si>
    <t>中村　雅章</t>
  </si>
  <si>
    <t>梶原　三</t>
  </si>
  <si>
    <t>マネージャー</t>
  </si>
  <si>
    <t>梶原　四</t>
  </si>
  <si>
    <t>梶原　一</t>
  </si>
  <si>
    <t>500mT.T</t>
    <phoneticPr fontId="3"/>
  </si>
  <si>
    <t>個人ロードレース</t>
    <rPh sb="0" eb="2">
      <t>コジン</t>
    </rPh>
    <phoneticPr fontId="3"/>
  </si>
  <si>
    <t>４km速度競走</t>
    <rPh sb="3" eb="5">
      <t>ソクド</t>
    </rPh>
    <rPh sb="5" eb="7">
      <t>キョウソウ</t>
    </rPh>
    <phoneticPr fontId="3"/>
  </si>
  <si>
    <t>ポイントレース</t>
    <phoneticPr fontId="3"/>
  </si>
  <si>
    <t>チームスプリント</t>
    <phoneticPr fontId="3"/>
  </si>
  <si>
    <t>平成２７年度第４７回東北高等学校対抗自転車競技選手権大会</t>
    <phoneticPr fontId="3"/>
  </si>
  <si>
    <t>プログラム申込用紙</t>
    <phoneticPr fontId="3"/>
  </si>
  <si>
    <t>高校名</t>
  </si>
  <si>
    <t>高等学校</t>
  </si>
  <si>
    <t>申込者氏名</t>
    <rPh sb="3" eb="5">
      <t>シメイ</t>
    </rPh>
    <phoneticPr fontId="3"/>
  </si>
  <si>
    <t>連絡先</t>
  </si>
  <si>
    <t>　携帯　</t>
    <phoneticPr fontId="3"/>
  </si>
  <si>
    <t>申込数</t>
  </si>
  <si>
    <t>区分</t>
  </si>
  <si>
    <t>数量
（人数）</t>
    <rPh sb="4" eb="6">
      <t>ニンズウ</t>
    </rPh>
    <phoneticPr fontId="3"/>
  </si>
  <si>
    <t>単価
（円）</t>
    <phoneticPr fontId="3"/>
  </si>
  <si>
    <t>金額</t>
  </si>
  <si>
    <t>正選手数</t>
  </si>
  <si>
    <t>任意数</t>
  </si>
  <si>
    <t>合計</t>
  </si>
  <si>
    <t>※当日販売は1,000円となります。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</si>
</sst>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176" formatCode="00&quot;/&quot;00&quot;/&quot;00"/>
    <numFmt numFmtId="177" formatCode="&quot;¥&quot;#,##0_);\(&quot;¥&quot;#,##0\)"/>
    <numFmt numFmtId="178" formatCode="0&quot;時間&quot;00&quot;分&quot;00&quot;秒&quot;"/>
    <numFmt numFmtId="179" formatCode="0&quot;分&quot;00&quot;秒&quot;00"/>
    <numFmt numFmtId="180" formatCode="00&quot;秒&quot;00"/>
    <numFmt numFmtId="181" formatCode="#&quot;分&quot;00&quot;秒&quot;00"/>
    <numFmt numFmtId="182" formatCode="##&quot;位&quot;"/>
    <numFmt numFmtId="183" formatCode="&quot;(&quot;0####&quot;)&quot;"/>
    <numFmt numFmtId="184" formatCode="####&quot;/&quot;##&quot;/&quot;##"/>
    <numFmt numFmtId="185" formatCode="##&quot;点&quot;"/>
    <numFmt numFmtId="186" formatCode="0&quot;分&quot;00&quot;秒&quot;000"/>
    <numFmt numFmtId="187" formatCode="#&quot;時間&quot;00&quot;分&quot;00&quot;秒&quot;"/>
    <numFmt numFmtId="188" formatCode="##&quot;分&quot;00&quot;秒&quot;"/>
    <numFmt numFmtId="189" formatCode="##&quot;人&quot;"/>
    <numFmt numFmtId="190" formatCode="General&quot;人&quot;"/>
    <numFmt numFmtId="191" formatCode="General&quot;円&quot;"/>
  </numFmts>
  <fonts count="2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6"/>
      <name val="ＭＳ Ｐ明朝"/>
      <family val="1"/>
      <charset val="128"/>
    </font>
    <font>
      <sz val="8"/>
      <name val="ＭＳ Ｐ明朝"/>
      <family val="1"/>
      <charset val="128"/>
    </font>
    <font>
      <sz val="12"/>
      <name val="ＭＳ Ｐ明朝"/>
      <family val="1"/>
      <charset val="128"/>
    </font>
    <font>
      <sz val="9"/>
      <name val="ＭＳ Ｐ明朝"/>
      <family val="1"/>
      <charset val="128"/>
    </font>
    <font>
      <sz val="6"/>
      <name val="ＭＳ Ｐ明朝"/>
      <family val="1"/>
      <charset val="128"/>
    </font>
    <font>
      <sz val="10"/>
      <name val="ＭＳ Ｐ明朝"/>
      <family val="1"/>
      <charset val="128"/>
    </font>
    <font>
      <sz val="7"/>
      <name val="ＭＳ Ｐ明朝"/>
      <family val="1"/>
      <charset val="128"/>
    </font>
    <font>
      <sz val="14"/>
      <name val="ＭＳ Ｐ明朝"/>
      <family val="1"/>
      <charset val="128"/>
    </font>
    <font>
      <sz val="18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明朝"/>
      <family val="1"/>
      <charset val="128"/>
    </font>
    <font>
      <sz val="9"/>
      <color rgb="FFFF0000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8"/>
      <color rgb="FFFF0000"/>
      <name val="ＭＳ Ｐ明朝"/>
      <family val="1"/>
      <charset val="128"/>
    </font>
    <font>
      <sz val="11"/>
      <color rgb="FFFF000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color rgb="FF000000"/>
      <name val="ＭＳ 明朝"/>
      <family val="1"/>
      <charset val="128"/>
    </font>
    <font>
      <sz val="18"/>
      <color rgb="FF000000"/>
      <name val="ＭＳ 明朝"/>
      <family val="1"/>
      <charset val="128"/>
    </font>
    <font>
      <sz val="10.5"/>
      <color rgb="FF000000"/>
      <name val="ＭＳ 明朝"/>
      <family val="1"/>
      <charset val="128"/>
    </font>
    <font>
      <sz val="15"/>
      <color rgb="FF000000"/>
      <name val="Times New Roman"/>
      <family val="1"/>
    </font>
    <font>
      <sz val="16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C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 diagonalUp="1">
      <left style="medium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dotted">
        <color indexed="64"/>
      </bottom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 style="dotted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54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6" xfId="0" applyFont="1" applyBorder="1">
      <alignment vertical="center"/>
    </xf>
    <xf numFmtId="0" fontId="2" fillId="0" borderId="4" xfId="0" applyFont="1" applyBorder="1">
      <alignment vertical="center"/>
    </xf>
    <xf numFmtId="0" fontId="9" fillId="0" borderId="2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2" fillId="0" borderId="3" xfId="0" applyFont="1" applyBorder="1">
      <alignment vertical="center"/>
    </xf>
    <xf numFmtId="0" fontId="2" fillId="0" borderId="0" xfId="0" applyFont="1" applyBorder="1">
      <alignment vertical="center"/>
    </xf>
    <xf numFmtId="0" fontId="5" fillId="0" borderId="4" xfId="0" applyFont="1" applyBorder="1">
      <alignment vertical="center"/>
    </xf>
    <xf numFmtId="0" fontId="7" fillId="0" borderId="4" xfId="0" applyFont="1" applyBorder="1">
      <alignment vertical="center"/>
    </xf>
    <xf numFmtId="0" fontId="10" fillId="0" borderId="0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11" fillId="0" borderId="0" xfId="0" applyFont="1">
      <alignment vertical="center"/>
    </xf>
    <xf numFmtId="0" fontId="6" fillId="0" borderId="4" xfId="0" applyFont="1" applyBorder="1" applyAlignment="1">
      <alignment horizontal="left" vertical="center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9" fillId="0" borderId="6" xfId="0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 applyProtection="1">
      <alignment vertical="center"/>
      <protection locked="0"/>
    </xf>
    <xf numFmtId="0" fontId="2" fillId="0" borderId="4" xfId="0" applyFont="1" applyBorder="1" applyAlignment="1">
      <alignment vertical="center"/>
    </xf>
    <xf numFmtId="0" fontId="4" fillId="0" borderId="0" xfId="0" applyFont="1" applyAlignment="1">
      <alignment horizontal="right" vertical="center"/>
    </xf>
    <xf numFmtId="0" fontId="7" fillId="0" borderId="0" xfId="0" applyFont="1" applyBorder="1" applyAlignment="1">
      <alignment vertical="center"/>
    </xf>
    <xf numFmtId="0" fontId="7" fillId="0" borderId="12" xfId="0" applyFont="1" applyBorder="1" applyAlignment="1">
      <alignment vertical="center"/>
    </xf>
    <xf numFmtId="0" fontId="2" fillId="0" borderId="2" xfId="0" applyFont="1" applyBorder="1" applyAlignment="1">
      <alignment horizontal="right" vertical="center"/>
    </xf>
    <xf numFmtId="0" fontId="2" fillId="0" borderId="3" xfId="0" applyFont="1" applyBorder="1" applyAlignment="1">
      <alignment vertical="center"/>
    </xf>
    <xf numFmtId="0" fontId="4" fillId="0" borderId="0" xfId="0" applyFont="1" applyAlignment="1">
      <alignment horizontal="center"/>
    </xf>
    <xf numFmtId="0" fontId="7" fillId="0" borderId="7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2" fillId="0" borderId="7" xfId="0" applyFont="1" applyBorder="1" applyAlignment="1" applyProtection="1">
      <alignment vertical="center" shrinkToFit="1"/>
      <protection locked="0"/>
    </xf>
    <xf numFmtId="0" fontId="2" fillId="0" borderId="1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6" fillId="0" borderId="4" xfId="0" applyFont="1" applyBorder="1">
      <alignment vertical="center"/>
    </xf>
    <xf numFmtId="0" fontId="6" fillId="0" borderId="4" xfId="0" applyFont="1" applyBorder="1" applyAlignment="1">
      <alignment horizontal="distributed" vertical="distributed"/>
    </xf>
    <xf numFmtId="0" fontId="6" fillId="0" borderId="4" xfId="0" applyFont="1" applyBorder="1" applyAlignment="1">
      <alignment vertical="center" shrinkToFit="1"/>
    </xf>
    <xf numFmtId="0" fontId="6" fillId="0" borderId="4" xfId="0" applyFont="1" applyBorder="1" applyAlignment="1">
      <alignment horizontal="right" vertical="center"/>
    </xf>
    <xf numFmtId="0" fontId="6" fillId="0" borderId="0" xfId="0" applyFont="1" applyBorder="1" applyAlignment="1">
      <alignment vertical="center" shrinkToFit="1"/>
    </xf>
    <xf numFmtId="0" fontId="6" fillId="0" borderId="0" xfId="0" applyFont="1" applyBorder="1">
      <alignment vertical="center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13" fillId="0" borderId="0" xfId="0" applyFont="1">
      <alignment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vertical="center"/>
    </xf>
    <xf numFmtId="0" fontId="6" fillId="0" borderId="16" xfId="0" applyFont="1" applyBorder="1" applyAlignment="1">
      <alignment vertical="center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1" xfId="0" applyFont="1" applyBorder="1" applyAlignment="1">
      <alignment vertical="center"/>
    </xf>
    <xf numFmtId="0" fontId="6" fillId="0" borderId="19" xfId="0" applyFont="1" applyBorder="1" applyAlignment="1">
      <alignment vertical="center"/>
    </xf>
    <xf numFmtId="0" fontId="6" fillId="0" borderId="20" xfId="0" applyFont="1" applyBorder="1" applyAlignment="1">
      <alignment vertical="center"/>
    </xf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vertical="center"/>
    </xf>
    <xf numFmtId="0" fontId="6" fillId="0" borderId="24" xfId="0" applyFont="1" applyBorder="1" applyAlignment="1">
      <alignment vertical="center"/>
    </xf>
    <xf numFmtId="0" fontId="2" fillId="0" borderId="4" xfId="0" applyFont="1" applyBorder="1" applyAlignment="1">
      <alignment horizontal="justify" vertical="center"/>
    </xf>
    <xf numFmtId="0" fontId="10" fillId="0" borderId="7" xfId="0" applyFont="1" applyBorder="1" applyAlignment="1">
      <alignment horizontal="center" vertical="center" wrapText="1"/>
    </xf>
    <xf numFmtId="0" fontId="4" fillId="0" borderId="0" xfId="0" applyFont="1" applyAlignment="1"/>
    <xf numFmtId="0" fontId="2" fillId="0" borderId="15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0" xfId="0" applyFont="1" applyAlignment="1" applyProtection="1">
      <alignment vertical="center"/>
      <protection hidden="1"/>
    </xf>
    <xf numFmtId="0" fontId="4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12" xfId="0" applyFont="1" applyBorder="1" applyAlignment="1">
      <alignment vertical="center"/>
    </xf>
    <xf numFmtId="0" fontId="2" fillId="0" borderId="26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7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 wrapText="1"/>
    </xf>
    <xf numFmtId="0" fontId="2" fillId="0" borderId="49" xfId="0" applyFont="1" applyBorder="1" applyAlignment="1">
      <alignment horizontal="center" vertical="center" wrapText="1"/>
    </xf>
    <xf numFmtId="0" fontId="9" fillId="0" borderId="49" xfId="0" applyFont="1" applyBorder="1" applyAlignment="1">
      <alignment horizontal="center" vertical="center" wrapText="1"/>
    </xf>
    <xf numFmtId="0" fontId="7" fillId="0" borderId="49" xfId="0" applyFont="1" applyBorder="1" applyAlignment="1">
      <alignment horizontal="center" vertical="center" wrapText="1"/>
    </xf>
    <xf numFmtId="0" fontId="10" fillId="0" borderId="52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/>
    </xf>
    <xf numFmtId="0" fontId="2" fillId="0" borderId="10" xfId="0" applyFont="1" applyBorder="1" applyAlignment="1">
      <alignment horizontal="left" vertical="center"/>
    </xf>
    <xf numFmtId="0" fontId="2" fillId="0" borderId="53" xfId="0" applyFont="1" applyBorder="1" applyAlignment="1">
      <alignment horizontal="center" vertical="center"/>
    </xf>
    <xf numFmtId="0" fontId="2" fillId="0" borderId="7" xfId="0" applyFont="1" applyBorder="1" applyAlignment="1" applyProtection="1">
      <alignment horizontal="center" vertical="center" shrinkToFit="1"/>
      <protection locked="0"/>
    </xf>
    <xf numFmtId="0" fontId="0" fillId="0" borderId="0" xfId="0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7" xfId="0" applyBorder="1">
      <alignment vertical="center"/>
    </xf>
    <xf numFmtId="0" fontId="2" fillId="0" borderId="47" xfId="0" applyFont="1" applyBorder="1" applyAlignment="1">
      <alignment horizontal="center" vertical="center" wrapText="1"/>
    </xf>
    <xf numFmtId="0" fontId="2" fillId="0" borderId="7" xfId="0" applyFont="1" applyBorder="1" applyAlignment="1" applyProtection="1">
      <alignment horizontal="left" vertical="center" shrinkToFit="1"/>
      <protection locked="0"/>
    </xf>
    <xf numFmtId="0" fontId="2" fillId="0" borderId="45" xfId="0" applyFont="1" applyBorder="1" applyAlignment="1">
      <alignment horizontal="center" vertical="center" wrapText="1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2" fillId="2" borderId="7" xfId="0" applyFont="1" applyFill="1" applyBorder="1" applyAlignment="1">
      <alignment horizontal="center" vertical="center"/>
    </xf>
    <xf numFmtId="181" fontId="2" fillId="2" borderId="7" xfId="0" applyNumberFormat="1" applyFont="1" applyFill="1" applyBorder="1" applyAlignment="1" applyProtection="1">
      <alignment horizontal="center" vertical="center"/>
      <protection locked="0"/>
    </xf>
    <xf numFmtId="182" fontId="2" fillId="2" borderId="7" xfId="0" applyNumberFormat="1" applyFont="1" applyFill="1" applyBorder="1" applyAlignment="1" applyProtection="1">
      <alignment horizontal="center" vertical="center"/>
      <protection locked="0"/>
    </xf>
    <xf numFmtId="0" fontId="0" fillId="0" borderId="7" xfId="0" applyBorder="1" applyAlignment="1">
      <alignment horizontal="center" vertical="center"/>
    </xf>
    <xf numFmtId="0" fontId="2" fillId="0" borderId="28" xfId="0" applyFont="1" applyBorder="1" applyAlignment="1">
      <alignment horizontal="center" vertical="center" textRotation="255"/>
    </xf>
    <xf numFmtId="0" fontId="2" fillId="0" borderId="12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2" fillId="0" borderId="29" xfId="0" applyFont="1" applyBorder="1" applyAlignment="1" applyProtection="1">
      <alignment horizontal="center" vertical="center"/>
      <protection locked="0"/>
    </xf>
    <xf numFmtId="0" fontId="2" fillId="0" borderId="30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15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>
      <alignment horizontal="center" vertical="center"/>
    </xf>
    <xf numFmtId="0" fontId="0" fillId="0" borderId="7" xfId="0" applyBorder="1" applyAlignment="1">
      <alignment vertical="center"/>
    </xf>
    <xf numFmtId="0" fontId="0" fillId="2" borderId="25" xfId="0" applyFill="1" applyBorder="1" applyAlignment="1">
      <alignment horizontal="center" vertical="center"/>
    </xf>
    <xf numFmtId="0" fontId="0" fillId="2" borderId="1" xfId="0" applyFill="1" applyBorder="1" applyAlignment="1">
      <alignment horizontal="right" vertical="center"/>
    </xf>
    <xf numFmtId="0" fontId="2" fillId="0" borderId="0" xfId="0" applyNumberFormat="1" applyFont="1" applyAlignment="1">
      <alignment vertical="center"/>
    </xf>
    <xf numFmtId="0" fontId="2" fillId="0" borderId="11" xfId="0" applyNumberFormat="1" applyFont="1" applyBorder="1" applyAlignment="1">
      <alignment horizontal="left" vertical="center"/>
    </xf>
    <xf numFmtId="184" fontId="2" fillId="2" borderId="7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vertical="center" wrapText="1"/>
    </xf>
    <xf numFmtId="0" fontId="10" fillId="0" borderId="47" xfId="0" applyFont="1" applyBorder="1" applyAlignment="1">
      <alignment horizontal="center" vertical="center" wrapText="1"/>
    </xf>
    <xf numFmtId="0" fontId="2" fillId="0" borderId="7" xfId="0" applyFont="1" applyBorder="1">
      <alignment vertical="center"/>
    </xf>
    <xf numFmtId="0" fontId="2" fillId="2" borderId="7" xfId="0" applyFont="1" applyFill="1" applyBorder="1">
      <alignment vertical="center"/>
    </xf>
    <xf numFmtId="0" fontId="2" fillId="0" borderId="54" xfId="0" applyFont="1" applyBorder="1" applyAlignment="1">
      <alignment horizontal="center" vertical="center"/>
    </xf>
    <xf numFmtId="0" fontId="2" fillId="0" borderId="54" xfId="0" applyFont="1" applyBorder="1" applyAlignment="1">
      <alignment horizontal="left" vertical="center"/>
    </xf>
    <xf numFmtId="0" fontId="2" fillId="0" borderId="54" xfId="0" applyFont="1" applyBorder="1" applyAlignment="1">
      <alignment horizontal="center" vertical="center" wrapText="1"/>
    </xf>
    <xf numFmtId="0" fontId="9" fillId="0" borderId="54" xfId="0" applyFont="1" applyBorder="1" applyAlignment="1">
      <alignment horizontal="center" vertical="center" wrapText="1"/>
    </xf>
    <xf numFmtId="0" fontId="7" fillId="0" borderId="54" xfId="0" applyFont="1" applyBorder="1" applyAlignment="1">
      <alignment horizontal="center" vertical="center" wrapText="1"/>
    </xf>
    <xf numFmtId="0" fontId="2" fillId="0" borderId="56" xfId="0" applyFont="1" applyBorder="1" applyAlignment="1">
      <alignment horizontal="center" vertical="center"/>
    </xf>
    <xf numFmtId="180" fontId="2" fillId="2" borderId="7" xfId="0" applyNumberFormat="1" applyFont="1" applyFill="1" applyBorder="1" applyAlignment="1" applyProtection="1">
      <alignment horizontal="center" vertical="center"/>
      <protection locked="0"/>
    </xf>
    <xf numFmtId="0" fontId="0" fillId="0" borderId="1" xfId="0" applyBorder="1">
      <alignment vertical="center"/>
    </xf>
    <xf numFmtId="49" fontId="0" fillId="2" borderId="7" xfId="0" applyNumberFormat="1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185" fontId="2" fillId="2" borderId="7" xfId="0" applyNumberFormat="1" applyFont="1" applyFill="1" applyBorder="1" applyAlignment="1" applyProtection="1">
      <alignment horizontal="center" vertical="center"/>
      <protection locked="0"/>
    </xf>
    <xf numFmtId="0" fontId="2" fillId="0" borderId="55" xfId="0" applyFont="1" applyBorder="1" applyAlignment="1" applyProtection="1">
      <alignment horizontal="center" vertical="center"/>
      <protection locked="0"/>
    </xf>
    <xf numFmtId="0" fontId="0" fillId="0" borderId="0" xfId="0" applyAlignment="1">
      <alignment horizontal="right" vertical="center"/>
    </xf>
    <xf numFmtId="0" fontId="2" fillId="0" borderId="7" xfId="0" applyFont="1" applyBorder="1" applyAlignment="1">
      <alignment horizontal="center" vertical="center" shrinkToFit="1"/>
    </xf>
    <xf numFmtId="0" fontId="16" fillId="0" borderId="7" xfId="0" applyFont="1" applyBorder="1" applyAlignment="1">
      <alignment horizontal="center" vertical="center" wrapText="1"/>
    </xf>
    <xf numFmtId="0" fontId="2" fillId="3" borderId="7" xfId="0" applyFont="1" applyFill="1" applyBorder="1">
      <alignment vertical="center"/>
    </xf>
    <xf numFmtId="0" fontId="2" fillId="0" borderId="54" xfId="0" applyFont="1" applyBorder="1">
      <alignment vertical="center"/>
    </xf>
    <xf numFmtId="0" fontId="2" fillId="0" borderId="10" xfId="0" applyFont="1" applyBorder="1" applyAlignment="1" applyProtection="1">
      <alignment vertical="center" shrinkToFit="1"/>
      <protection locked="0"/>
    </xf>
    <xf numFmtId="0" fontId="2" fillId="0" borderId="0" xfId="0" applyFont="1" applyBorder="1" applyAlignment="1">
      <alignment horizontal="center" vertical="center" shrinkToFit="1"/>
    </xf>
    <xf numFmtId="0" fontId="16" fillId="0" borderId="0" xfId="0" applyFont="1" applyBorder="1" applyAlignment="1">
      <alignment horizontal="distributed" vertical="center" wrapText="1" indent="1"/>
    </xf>
    <xf numFmtId="0" fontId="16" fillId="0" borderId="0" xfId="0" applyFont="1" applyBorder="1" applyAlignment="1">
      <alignment horizontal="center" vertical="center" wrapText="1"/>
    </xf>
    <xf numFmtId="186" fontId="2" fillId="0" borderId="0" xfId="0" applyNumberFormat="1" applyFont="1" applyFill="1" applyBorder="1" applyAlignment="1">
      <alignment horizontal="center" vertical="center"/>
    </xf>
    <xf numFmtId="0" fontId="0" fillId="2" borderId="7" xfId="0" applyFill="1" applyBorder="1">
      <alignment vertical="center"/>
    </xf>
    <xf numFmtId="0" fontId="0" fillId="2" borderId="0" xfId="0" applyFill="1">
      <alignment vertical="center"/>
    </xf>
    <xf numFmtId="0" fontId="2" fillId="0" borderId="0" xfId="0" applyFont="1" applyBorder="1" applyAlignment="1" applyProtection="1">
      <alignment horizontal="left" vertical="center"/>
      <protection locked="0"/>
    </xf>
    <xf numFmtId="0" fontId="2" fillId="0" borderId="0" xfId="0" applyFont="1" applyBorder="1" applyAlignment="1" applyProtection="1">
      <alignment horizontal="right" vertical="center"/>
      <protection locked="0"/>
    </xf>
    <xf numFmtId="0" fontId="2" fillId="0" borderId="29" xfId="0" applyFont="1" applyBorder="1" applyAlignment="1">
      <alignment vertical="center"/>
    </xf>
    <xf numFmtId="0" fontId="2" fillId="0" borderId="48" xfId="0" applyFont="1" applyBorder="1" applyAlignment="1">
      <alignment horizontal="center" vertical="center"/>
    </xf>
    <xf numFmtId="0" fontId="2" fillId="0" borderId="0" xfId="0" applyFont="1" applyBorder="1" applyAlignment="1" applyProtection="1">
      <alignment horizontal="center" vertical="top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28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6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2" fillId="4" borderId="52" xfId="0" applyFont="1" applyFill="1" applyBorder="1" applyAlignment="1">
      <alignment horizontal="center" vertical="center" wrapText="1"/>
    </xf>
    <xf numFmtId="0" fontId="17" fillId="0" borderId="0" xfId="0" applyFont="1">
      <alignment vertical="center"/>
    </xf>
    <xf numFmtId="0" fontId="16" fillId="0" borderId="7" xfId="0" applyFont="1" applyBorder="1" applyAlignment="1">
      <alignment horizontal="center" vertical="center" shrinkToFit="1"/>
    </xf>
    <xf numFmtId="0" fontId="2" fillId="0" borderId="59" xfId="0" applyFont="1" applyBorder="1" applyAlignment="1">
      <alignment horizontal="center" vertical="center" shrinkToFit="1"/>
    </xf>
    <xf numFmtId="0" fontId="2" fillId="0" borderId="60" xfId="0" applyFont="1" applyBorder="1" applyAlignment="1">
      <alignment vertical="center"/>
    </xf>
    <xf numFmtId="186" fontId="2" fillId="0" borderId="61" xfId="0" applyNumberFormat="1" applyFont="1" applyFill="1" applyBorder="1" applyAlignment="1">
      <alignment vertical="center"/>
    </xf>
    <xf numFmtId="0" fontId="2" fillId="0" borderId="62" xfId="0" applyFont="1" applyBorder="1" applyAlignment="1">
      <alignment vertical="center"/>
    </xf>
    <xf numFmtId="0" fontId="16" fillId="0" borderId="59" xfId="0" applyFont="1" applyBorder="1" applyAlignment="1">
      <alignment horizontal="center" vertical="center" shrinkToFit="1"/>
    </xf>
    <xf numFmtId="0" fontId="16" fillId="0" borderId="59" xfId="0" applyFont="1" applyBorder="1" applyAlignment="1">
      <alignment horizontal="center" vertical="center" wrapText="1"/>
    </xf>
    <xf numFmtId="0" fontId="16" fillId="0" borderId="61" xfId="0" applyFont="1" applyBorder="1" applyAlignment="1">
      <alignment horizontal="center" vertical="center" shrinkToFit="1"/>
    </xf>
    <xf numFmtId="0" fontId="16" fillId="0" borderId="61" xfId="0" applyFont="1" applyBorder="1" applyAlignment="1">
      <alignment horizontal="center" vertical="center" wrapText="1"/>
    </xf>
    <xf numFmtId="179" fontId="2" fillId="3" borderId="7" xfId="0" applyNumberFormat="1" applyFont="1" applyFill="1" applyBorder="1" applyAlignment="1">
      <alignment vertical="center"/>
    </xf>
    <xf numFmtId="0" fontId="2" fillId="0" borderId="58" xfId="0" applyFont="1" applyBorder="1" applyAlignment="1">
      <alignment vertical="center"/>
    </xf>
    <xf numFmtId="179" fontId="2" fillId="0" borderId="7" xfId="0" applyNumberFormat="1" applyFont="1" applyFill="1" applyBorder="1" applyAlignment="1">
      <alignment vertical="center"/>
    </xf>
    <xf numFmtId="0" fontId="2" fillId="0" borderId="25" xfId="0" applyFont="1" applyBorder="1" applyAlignment="1">
      <alignment horizontal="center" vertical="center" shrinkToFit="1"/>
    </xf>
    <xf numFmtId="0" fontId="0" fillId="0" borderId="21" xfId="0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 shrinkToFit="1"/>
    </xf>
    <xf numFmtId="179" fontId="16" fillId="0" borderId="46" xfId="0" applyNumberFormat="1" applyFont="1" applyBorder="1" applyAlignment="1">
      <alignment horizontal="center" vertical="center" shrinkToFit="1"/>
    </xf>
    <xf numFmtId="0" fontId="0" fillId="0" borderId="59" xfId="0" applyBorder="1">
      <alignment vertical="center"/>
    </xf>
    <xf numFmtId="0" fontId="0" fillId="0" borderId="58" xfId="0" applyBorder="1">
      <alignment vertical="center"/>
    </xf>
    <xf numFmtId="0" fontId="2" fillId="0" borderId="65" xfId="0" applyFont="1" applyBorder="1" applyAlignment="1">
      <alignment horizontal="center" vertical="center" shrinkToFit="1"/>
    </xf>
    <xf numFmtId="186" fontId="2" fillId="0" borderId="25" xfId="0" applyNumberFormat="1" applyFont="1" applyFill="1" applyBorder="1" applyAlignment="1">
      <alignment vertical="center"/>
    </xf>
    <xf numFmtId="0" fontId="2" fillId="0" borderId="66" xfId="0" applyFont="1" applyBorder="1" applyAlignment="1">
      <alignment vertical="center"/>
    </xf>
    <xf numFmtId="0" fontId="0" fillId="0" borderId="45" xfId="0" applyBorder="1" applyAlignment="1">
      <alignment horizontal="center" vertical="center"/>
    </xf>
    <xf numFmtId="179" fontId="0" fillId="0" borderId="46" xfId="0" applyNumberFormat="1" applyBorder="1" applyAlignment="1">
      <alignment horizontal="center" vertical="center" shrinkToFit="1"/>
    </xf>
    <xf numFmtId="0" fontId="2" fillId="0" borderId="63" xfId="0" applyFont="1" applyBorder="1" applyAlignment="1">
      <alignment horizontal="center" vertical="center"/>
    </xf>
    <xf numFmtId="0" fontId="2" fillId="0" borderId="63" xfId="0" applyFont="1" applyBorder="1" applyAlignment="1">
      <alignment horizontal="center" vertical="center" shrinkToFit="1"/>
    </xf>
    <xf numFmtId="0" fontId="2" fillId="0" borderId="28" xfId="0" applyFont="1" applyBorder="1" applyAlignment="1">
      <alignment horizontal="center" vertical="center" shrinkToFit="1"/>
    </xf>
    <xf numFmtId="0" fontId="2" fillId="0" borderId="28" xfId="2" applyFont="1" applyBorder="1" applyAlignment="1">
      <alignment horizontal="center" vertical="center" shrinkToFit="1"/>
    </xf>
    <xf numFmtId="0" fontId="2" fillId="0" borderId="59" xfId="0" applyFont="1" applyBorder="1" applyAlignment="1">
      <alignment vertical="center" shrinkToFit="1"/>
    </xf>
    <xf numFmtId="0" fontId="2" fillId="0" borderId="7" xfId="0" applyFont="1" applyBorder="1" applyAlignment="1">
      <alignment vertical="center" shrinkToFit="1"/>
    </xf>
    <xf numFmtId="0" fontId="2" fillId="0" borderId="25" xfId="0" applyFont="1" applyBorder="1" applyAlignment="1">
      <alignment vertical="center" shrinkToFit="1"/>
    </xf>
    <xf numFmtId="0" fontId="16" fillId="0" borderId="59" xfId="0" applyFont="1" applyBorder="1" applyAlignment="1">
      <alignment vertical="center" shrinkToFit="1"/>
    </xf>
    <xf numFmtId="0" fontId="16" fillId="0" borderId="7" xfId="0" applyFont="1" applyBorder="1" applyAlignment="1">
      <alignment vertical="center" shrinkToFit="1"/>
    </xf>
    <xf numFmtId="0" fontId="16" fillId="0" borderId="61" xfId="0" applyFont="1" applyBorder="1" applyAlignment="1">
      <alignment vertical="center" shrinkToFit="1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26" xfId="0" applyFont="1" applyBorder="1" applyAlignment="1" applyProtection="1">
      <alignment horizontal="center" vertical="center"/>
      <protection locked="0"/>
    </xf>
    <xf numFmtId="0" fontId="2" fillId="0" borderId="27" xfId="0" applyFont="1" applyBorder="1" applyAlignment="1">
      <alignment horizontal="center" vertical="center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0" borderId="15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187" fontId="2" fillId="2" borderId="7" xfId="0" applyNumberFormat="1" applyFont="1" applyFill="1" applyBorder="1" applyAlignment="1" applyProtection="1">
      <alignment horizontal="center" vertical="center"/>
      <protection locked="0"/>
    </xf>
    <xf numFmtId="0" fontId="18" fillId="0" borderId="0" xfId="0" applyFont="1">
      <alignment vertical="center"/>
    </xf>
    <xf numFmtId="188" fontId="2" fillId="2" borderId="7" xfId="0" applyNumberFormat="1" applyFont="1" applyFill="1" applyBorder="1" applyAlignment="1" applyProtection="1">
      <alignment horizontal="center" vertical="center"/>
      <protection locked="0"/>
    </xf>
    <xf numFmtId="0" fontId="9" fillId="0" borderId="67" xfId="0" applyFont="1" applyBorder="1" applyAlignment="1">
      <alignment horizontal="center" vertical="center" wrapText="1"/>
    </xf>
    <xf numFmtId="0" fontId="10" fillId="0" borderId="68" xfId="0" applyFont="1" applyBorder="1" applyAlignment="1">
      <alignment horizontal="center" vertical="center" wrapText="1"/>
    </xf>
    <xf numFmtId="0" fontId="2" fillId="0" borderId="53" xfId="0" applyFont="1" applyBorder="1" applyAlignment="1" applyProtection="1">
      <alignment horizontal="center" vertical="center"/>
      <protection locked="0"/>
    </xf>
    <xf numFmtId="0" fontId="2" fillId="0" borderId="60" xfId="0" applyFont="1" applyBorder="1" applyAlignment="1" applyProtection="1">
      <alignment horizontal="center" vertical="center"/>
      <protection locked="0"/>
    </xf>
    <xf numFmtId="0" fontId="2" fillId="0" borderId="64" xfId="0" applyFont="1" applyBorder="1" applyAlignment="1" applyProtection="1">
      <alignment horizontal="center" vertical="center"/>
      <protection locked="0"/>
    </xf>
    <xf numFmtId="0" fontId="2" fillId="0" borderId="61" xfId="0" applyFont="1" applyBorder="1" applyAlignment="1" applyProtection="1">
      <alignment horizontal="center" vertical="center"/>
      <protection locked="0"/>
    </xf>
    <xf numFmtId="0" fontId="2" fillId="0" borderId="62" xfId="0" applyFont="1" applyBorder="1" applyAlignment="1" applyProtection="1">
      <alignment horizontal="center" vertical="center"/>
      <protection locked="0"/>
    </xf>
    <xf numFmtId="0" fontId="2" fillId="0" borderId="52" xfId="0" applyFont="1" applyBorder="1" applyAlignment="1">
      <alignment horizontal="center" vertical="center" wrapText="1"/>
    </xf>
    <xf numFmtId="0" fontId="2" fillId="0" borderId="64" xfId="0" applyFont="1" applyBorder="1" applyAlignment="1">
      <alignment horizontal="center" vertical="center"/>
    </xf>
    <xf numFmtId="0" fontId="2" fillId="0" borderId="61" xfId="0" applyFont="1" applyBorder="1" applyAlignment="1" applyProtection="1">
      <alignment horizontal="center" vertical="center" shrinkToFit="1"/>
      <protection locked="0"/>
    </xf>
    <xf numFmtId="0" fontId="2" fillId="0" borderId="61" xfId="0" applyFont="1" applyBorder="1" applyAlignment="1" applyProtection="1">
      <alignment horizontal="left" vertical="center" shrinkToFit="1"/>
      <protection locked="0"/>
    </xf>
    <xf numFmtId="0" fontId="2" fillId="0" borderId="61" xfId="0" applyFont="1" applyBorder="1" applyAlignment="1" applyProtection="1">
      <alignment vertical="center" shrinkToFit="1"/>
      <protection locked="0"/>
    </xf>
    <xf numFmtId="0" fontId="2" fillId="0" borderId="61" xfId="0" applyFont="1" applyBorder="1">
      <alignment vertical="center"/>
    </xf>
    <xf numFmtId="0" fontId="0" fillId="4" borderId="0" xfId="0" applyFill="1" applyBorder="1" applyAlignment="1">
      <alignment vertical="center"/>
    </xf>
    <xf numFmtId="0" fontId="2" fillId="4" borderId="7" xfId="0" applyFont="1" applyFill="1" applyBorder="1" applyAlignment="1">
      <alignment horizontal="center" vertical="center"/>
    </xf>
    <xf numFmtId="0" fontId="6" fillId="0" borderId="4" xfId="0" applyFont="1" applyBorder="1" applyAlignment="1" applyProtection="1">
      <alignment vertical="center"/>
      <protection locked="0"/>
    </xf>
    <xf numFmtId="0" fontId="19" fillId="0" borderId="0" xfId="0" applyFont="1">
      <alignment vertical="center"/>
    </xf>
    <xf numFmtId="0" fontId="0" fillId="2" borderId="1" xfId="0" applyFill="1" applyBorder="1">
      <alignment vertical="center"/>
    </xf>
    <xf numFmtId="0" fontId="0" fillId="0" borderId="57" xfId="0" applyBorder="1" applyAlignment="1">
      <alignment horizontal="right" vertical="center"/>
    </xf>
    <xf numFmtId="189" fontId="0" fillId="2" borderId="58" xfId="0" applyNumberFormat="1" applyFill="1" applyBorder="1" applyAlignment="1">
      <alignment horizontal="center" vertical="center"/>
    </xf>
    <xf numFmtId="0" fontId="0" fillId="0" borderId="64" xfId="0" applyBorder="1" applyAlignment="1">
      <alignment horizontal="right" vertical="center"/>
    </xf>
    <xf numFmtId="189" fontId="0" fillId="2" borderId="62" xfId="0" applyNumberFormat="1" applyFill="1" applyBorder="1" applyAlignment="1">
      <alignment horizontal="center" vertical="center"/>
    </xf>
    <xf numFmtId="0" fontId="0" fillId="0" borderId="18" xfId="0" applyBorder="1" applyAlignment="1">
      <alignment horizontal="right" vertical="center"/>
    </xf>
    <xf numFmtId="189" fontId="0" fillId="2" borderId="66" xfId="0" applyNumberFormat="1" applyFill="1" applyBorder="1" applyAlignment="1">
      <alignment horizontal="center" vertical="center"/>
    </xf>
    <xf numFmtId="0" fontId="2" fillId="0" borderId="42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>
      <alignment horizontal="center" vertical="center"/>
    </xf>
    <xf numFmtId="0" fontId="2" fillId="0" borderId="71" xfId="0" applyFont="1" applyBorder="1" applyAlignment="1">
      <alignment horizontal="center" vertical="center"/>
    </xf>
    <xf numFmtId="0" fontId="2" fillId="0" borderId="72" xfId="0" applyFont="1" applyBorder="1" applyAlignment="1" applyProtection="1">
      <alignment horizontal="center" vertical="center"/>
      <protection locked="0"/>
    </xf>
    <xf numFmtId="0" fontId="2" fillId="0" borderId="75" xfId="0" applyFont="1" applyBorder="1" applyAlignment="1">
      <alignment horizontal="center" vertical="center"/>
    </xf>
    <xf numFmtId="0" fontId="2" fillId="0" borderId="76" xfId="0" applyFont="1" applyBorder="1" applyAlignment="1" applyProtection="1">
      <alignment horizontal="center" vertical="center"/>
      <protection locked="0"/>
    </xf>
    <xf numFmtId="0" fontId="20" fillId="0" borderId="0" xfId="0" applyFont="1">
      <alignment vertical="center"/>
    </xf>
    <xf numFmtId="0" fontId="0" fillId="0" borderId="69" xfId="0" applyBorder="1" applyAlignment="1">
      <alignment horizontal="center" vertical="center"/>
    </xf>
    <xf numFmtId="0" fontId="0" fillId="0" borderId="7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7" xfId="0" applyFill="1" applyBorder="1" applyAlignment="1">
      <alignment horizontal="left" vertical="center"/>
    </xf>
    <xf numFmtId="0" fontId="0" fillId="2" borderId="25" xfId="0" applyFill="1" applyBorder="1" applyAlignment="1">
      <alignment horizontal="left" vertical="center"/>
    </xf>
    <xf numFmtId="0" fontId="15" fillId="0" borderId="7" xfId="0" applyFont="1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6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2" borderId="1" xfId="0" applyFill="1" applyBorder="1" applyAlignment="1">
      <alignment horizontal="left" vertical="center"/>
    </xf>
    <xf numFmtId="0" fontId="0" fillId="2" borderId="2" xfId="0" applyFill="1" applyBorder="1" applyAlignment="1">
      <alignment horizontal="left" vertical="center"/>
    </xf>
    <xf numFmtId="0" fontId="0" fillId="2" borderId="3" xfId="0" applyFill="1" applyBorder="1" applyAlignment="1">
      <alignment horizontal="left" vertical="center"/>
    </xf>
    <xf numFmtId="183" fontId="0" fillId="2" borderId="7" xfId="0" applyNumberFormat="1" applyFill="1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0" fillId="2" borderId="7" xfId="0" applyFill="1" applyBorder="1" applyAlignment="1">
      <alignment horizontal="right" vertical="center"/>
    </xf>
    <xf numFmtId="0" fontId="2" fillId="0" borderId="28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25" xfId="0" applyFont="1" applyBorder="1" applyAlignment="1">
      <alignment horizontal="center" vertical="center" textRotation="255"/>
    </xf>
    <xf numFmtId="0" fontId="2" fillId="0" borderId="28" xfId="0" applyFont="1" applyBorder="1" applyAlignment="1">
      <alignment horizontal="center" vertical="center" textRotation="255"/>
    </xf>
    <xf numFmtId="0" fontId="2" fillId="0" borderId="8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11" fillId="0" borderId="0" xfId="0" applyFont="1" applyAlignment="1">
      <alignment horizontal="center" vertical="center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28" xfId="0" applyFont="1" applyBorder="1" applyAlignment="1">
      <alignment horizontal="center" vertical="center"/>
    </xf>
    <xf numFmtId="176" fontId="2" fillId="0" borderId="30" xfId="0" applyNumberFormat="1" applyFont="1" applyBorder="1" applyAlignment="1" applyProtection="1">
      <alignment horizontal="center" vertical="center" shrinkToFit="1"/>
      <protection locked="0"/>
    </xf>
    <xf numFmtId="176" fontId="2" fillId="0" borderId="4" xfId="0" applyNumberFormat="1" applyFont="1" applyBorder="1" applyAlignment="1" applyProtection="1">
      <alignment horizontal="center" vertical="center" shrinkToFit="1"/>
      <protection locked="0"/>
    </xf>
    <xf numFmtId="176" fontId="2" fillId="0" borderId="15" xfId="0" applyNumberFormat="1" applyFont="1" applyBorder="1" applyAlignment="1" applyProtection="1">
      <alignment horizontal="center" vertical="center" shrinkToFit="1"/>
      <protection locked="0"/>
    </xf>
    <xf numFmtId="0" fontId="2" fillId="0" borderId="25" xfId="0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2" fillId="0" borderId="25" xfId="0" applyFont="1" applyBorder="1" applyAlignment="1" applyProtection="1">
      <alignment vertical="center"/>
      <protection locked="0"/>
    </xf>
    <xf numFmtId="0" fontId="2" fillId="0" borderId="10" xfId="0" applyFont="1" applyBorder="1" applyAlignment="1" applyProtection="1">
      <alignment vertical="center"/>
      <protection locked="0"/>
    </xf>
    <xf numFmtId="0" fontId="2" fillId="0" borderId="65" xfId="0" applyFont="1" applyBorder="1" applyAlignment="1" applyProtection="1">
      <alignment vertical="center"/>
      <protection locked="0"/>
    </xf>
    <xf numFmtId="0" fontId="2" fillId="0" borderId="54" xfId="0" applyFont="1" applyBorder="1" applyAlignment="1" applyProtection="1">
      <alignment vertical="center"/>
      <protection locked="0"/>
    </xf>
    <xf numFmtId="176" fontId="2" fillId="0" borderId="77" xfId="0" applyNumberFormat="1" applyFont="1" applyBorder="1" applyAlignment="1" applyProtection="1">
      <alignment horizontal="center" vertical="center" shrinkToFit="1"/>
      <protection locked="0"/>
    </xf>
    <xf numFmtId="176" fontId="2" fillId="0" borderId="78" xfId="0" applyNumberFormat="1" applyFont="1" applyBorder="1" applyAlignment="1" applyProtection="1">
      <alignment horizontal="center" vertical="center" shrinkToFit="1"/>
      <protection locked="0"/>
    </xf>
    <xf numFmtId="176" fontId="2" fillId="0" borderId="76" xfId="0" applyNumberFormat="1" applyFont="1" applyBorder="1" applyAlignment="1" applyProtection="1">
      <alignment horizontal="center" vertical="center" shrinkToFit="1"/>
      <protection locked="0"/>
    </xf>
    <xf numFmtId="0" fontId="2" fillId="0" borderId="65" xfId="0" applyFont="1" applyBorder="1" applyAlignment="1" applyProtection="1">
      <alignment horizontal="center" vertical="center"/>
      <protection locked="0"/>
    </xf>
    <xf numFmtId="0" fontId="2" fillId="0" borderId="54" xfId="0" applyFont="1" applyBorder="1" applyAlignment="1" applyProtection="1">
      <alignment horizontal="center" vertical="center"/>
      <protection locked="0"/>
    </xf>
    <xf numFmtId="0" fontId="5" fillId="0" borderId="28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2" fillId="0" borderId="0" xfId="0" applyFont="1" applyBorder="1" applyAlignment="1" applyProtection="1">
      <alignment horizontal="right" vertical="top"/>
      <protection locked="0"/>
    </xf>
    <xf numFmtId="0" fontId="12" fillId="0" borderId="0" xfId="0" applyFont="1" applyBorder="1" applyAlignment="1" applyProtection="1">
      <alignment horizontal="center" vertical="center"/>
      <protection locked="0"/>
    </xf>
    <xf numFmtId="0" fontId="2" fillId="0" borderId="25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5" fillId="0" borderId="12" xfId="0" applyFont="1" applyBorder="1" applyAlignment="1" applyProtection="1">
      <alignment horizontal="center" vertical="center"/>
      <protection hidden="1"/>
    </xf>
    <xf numFmtId="0" fontId="5" fillId="0" borderId="0" xfId="0" applyFont="1" applyBorder="1" applyAlignment="1" applyProtection="1">
      <alignment horizontal="center" vertical="center"/>
      <protection hidden="1"/>
    </xf>
    <xf numFmtId="0" fontId="5" fillId="0" borderId="29" xfId="0" applyFont="1" applyBorder="1" applyAlignment="1" applyProtection="1">
      <alignment horizontal="center" vertical="center"/>
      <protection hidden="1"/>
    </xf>
    <xf numFmtId="0" fontId="5" fillId="0" borderId="30" xfId="0" applyFont="1" applyBorder="1" applyAlignment="1" applyProtection="1">
      <alignment horizontal="center" vertical="center"/>
      <protection hidden="1"/>
    </xf>
    <xf numFmtId="0" fontId="5" fillId="0" borderId="4" xfId="0" applyFont="1" applyBorder="1" applyAlignment="1" applyProtection="1">
      <alignment horizontal="center" vertical="center"/>
      <protection hidden="1"/>
    </xf>
    <xf numFmtId="0" fontId="5" fillId="0" borderId="15" xfId="0" applyFont="1" applyBorder="1" applyAlignment="1" applyProtection="1">
      <alignment horizontal="center" vertical="center"/>
      <protection hidden="1"/>
    </xf>
    <xf numFmtId="0" fontId="2" fillId="0" borderId="25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7" fillId="0" borderId="71" xfId="0" applyFont="1" applyBorder="1" applyAlignment="1">
      <alignment horizontal="center" vertical="center"/>
    </xf>
    <xf numFmtId="0" fontId="7" fillId="0" borderId="73" xfId="0" applyFont="1" applyBorder="1" applyAlignment="1">
      <alignment horizontal="center" vertical="center"/>
    </xf>
    <xf numFmtId="0" fontId="7" fillId="0" borderId="7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29" xfId="0" applyFont="1" applyBorder="1" applyAlignment="1">
      <alignment horizontal="center" vertical="center" wrapText="1"/>
    </xf>
    <xf numFmtId="0" fontId="10" fillId="0" borderId="30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29" xfId="0" applyFont="1" applyBorder="1" applyAlignment="1">
      <alignment horizontal="left" vertical="center"/>
    </xf>
    <xf numFmtId="0" fontId="5" fillId="0" borderId="30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15" xfId="0" applyFont="1" applyBorder="1" applyAlignment="1">
      <alignment horizontal="left" vertical="center"/>
    </xf>
    <xf numFmtId="0" fontId="5" fillId="0" borderId="5" xfId="0" applyFont="1" applyBorder="1" applyAlignment="1">
      <alignment vertical="center" shrinkToFit="1"/>
    </xf>
    <xf numFmtId="0" fontId="5" fillId="0" borderId="11" xfId="0" applyFont="1" applyBorder="1" applyAlignment="1">
      <alignment vertical="center" shrinkToFit="1"/>
    </xf>
    <xf numFmtId="0" fontId="5" fillId="0" borderId="12" xfId="0" applyFont="1" applyBorder="1" applyAlignment="1">
      <alignment vertical="center" shrinkToFit="1"/>
    </xf>
    <xf numFmtId="0" fontId="5" fillId="0" borderId="29" xfId="0" applyFont="1" applyBorder="1" applyAlignment="1">
      <alignment vertical="center" shrinkToFit="1"/>
    </xf>
    <xf numFmtId="0" fontId="5" fillId="0" borderId="30" xfId="0" applyFont="1" applyBorder="1" applyAlignment="1">
      <alignment vertical="center" shrinkToFit="1"/>
    </xf>
    <xf numFmtId="0" fontId="5" fillId="0" borderId="15" xfId="0" applyFont="1" applyBorder="1" applyAlignment="1">
      <alignment vertical="center" shrinkToFit="1"/>
    </xf>
    <xf numFmtId="0" fontId="5" fillId="0" borderId="25" xfId="0" applyFont="1" applyBorder="1" applyAlignment="1">
      <alignment vertical="center"/>
    </xf>
    <xf numFmtId="0" fontId="2" fillId="0" borderId="5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center" vertical="center"/>
      <protection locked="0"/>
    </xf>
    <xf numFmtId="0" fontId="2" fillId="0" borderId="3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9" fillId="0" borderId="5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0" fontId="9" fillId="0" borderId="11" xfId="0" applyFont="1" applyBorder="1" applyAlignment="1">
      <alignment horizontal="left" vertical="center"/>
    </xf>
    <xf numFmtId="0" fontId="9" fillId="0" borderId="30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9" fillId="0" borderId="15" xfId="0" applyFont="1" applyBorder="1" applyAlignment="1">
      <alignment horizontal="left" vertical="center"/>
    </xf>
    <xf numFmtId="0" fontId="2" fillId="0" borderId="27" xfId="0" applyFont="1" applyBorder="1" applyAlignment="1" applyProtection="1">
      <alignment horizontal="center" vertical="center"/>
      <protection locked="0"/>
    </xf>
    <xf numFmtId="0" fontId="2" fillId="0" borderId="26" xfId="0" applyFont="1" applyBorder="1" applyAlignment="1" applyProtection="1">
      <alignment horizontal="center" vertical="center"/>
      <protection locked="0"/>
    </xf>
    <xf numFmtId="0" fontId="9" fillId="0" borderId="25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5" fillId="0" borderId="25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10" fillId="0" borderId="5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2" fillId="0" borderId="30" xfId="0" applyFont="1" applyBorder="1" applyAlignment="1">
      <alignment vertical="center" wrapText="1"/>
    </xf>
    <xf numFmtId="0" fontId="2" fillId="0" borderId="15" xfId="0" applyFont="1" applyBorder="1" applyAlignment="1">
      <alignment vertical="center" wrapText="1"/>
    </xf>
    <xf numFmtId="0" fontId="5" fillId="0" borderId="25" xfId="0" applyFont="1" applyBorder="1" applyAlignment="1">
      <alignment horizontal="left" vertical="center" shrinkToFit="1"/>
    </xf>
    <xf numFmtId="0" fontId="5" fillId="0" borderId="10" xfId="0" applyFont="1" applyBorder="1" applyAlignment="1">
      <alignment horizontal="left" vertical="center" shrinkToFit="1"/>
    </xf>
    <xf numFmtId="0" fontId="9" fillId="0" borderId="30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7" fillId="0" borderId="27" xfId="0" applyFont="1" applyBorder="1" applyAlignment="1" applyProtection="1">
      <alignment horizontal="center" vertical="center"/>
      <protection locked="0"/>
    </xf>
    <xf numFmtId="0" fontId="7" fillId="0" borderId="32" xfId="0" applyFont="1" applyBorder="1" applyAlignment="1" applyProtection="1">
      <alignment horizontal="center" vertical="center"/>
      <protection locked="0"/>
    </xf>
    <xf numFmtId="0" fontId="7" fillId="0" borderId="26" xfId="0" applyFont="1" applyBorder="1" applyAlignment="1" applyProtection="1">
      <alignment horizontal="center" vertical="center"/>
      <protection locked="0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5" fillId="0" borderId="5" xfId="0" applyFont="1" applyBorder="1" applyAlignment="1" applyProtection="1">
      <alignment horizontal="left" vertical="center"/>
      <protection hidden="1"/>
    </xf>
    <xf numFmtId="0" fontId="5" fillId="0" borderId="6" xfId="0" applyFont="1" applyBorder="1" applyAlignment="1" applyProtection="1">
      <alignment horizontal="left" vertical="center"/>
      <protection hidden="1"/>
    </xf>
    <xf numFmtId="0" fontId="5" fillId="0" borderId="11" xfId="0" applyFont="1" applyBorder="1" applyAlignment="1" applyProtection="1">
      <alignment horizontal="left" vertical="center"/>
      <protection hidden="1"/>
    </xf>
    <xf numFmtId="0" fontId="5" fillId="0" borderId="12" xfId="0" applyFont="1" applyBorder="1" applyAlignment="1" applyProtection="1">
      <alignment horizontal="left" vertical="center"/>
      <protection hidden="1"/>
    </xf>
    <xf numFmtId="0" fontId="5" fillId="0" borderId="0" xfId="0" applyFont="1" applyBorder="1" applyAlignment="1" applyProtection="1">
      <alignment horizontal="left" vertical="center"/>
      <protection hidden="1"/>
    </xf>
    <xf numFmtId="0" fontId="5" fillId="0" borderId="29" xfId="0" applyFont="1" applyBorder="1" applyAlignment="1" applyProtection="1">
      <alignment horizontal="left" vertical="center"/>
      <protection hidden="1"/>
    </xf>
    <xf numFmtId="0" fontId="5" fillId="0" borderId="30" xfId="0" applyFont="1" applyBorder="1" applyAlignment="1" applyProtection="1">
      <alignment horizontal="left" vertical="center"/>
      <protection hidden="1"/>
    </xf>
    <xf numFmtId="0" fontId="5" fillId="0" borderId="4" xfId="0" applyFont="1" applyBorder="1" applyAlignment="1" applyProtection="1">
      <alignment horizontal="left" vertical="center"/>
      <protection hidden="1"/>
    </xf>
    <xf numFmtId="0" fontId="5" fillId="0" borderId="15" xfId="0" applyFont="1" applyBorder="1" applyAlignment="1" applyProtection="1">
      <alignment horizontal="left" vertical="center"/>
      <protection hidden="1"/>
    </xf>
    <xf numFmtId="0" fontId="2" fillId="0" borderId="27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32" xfId="0" applyFont="1" applyBorder="1" applyAlignment="1" applyProtection="1">
      <alignment horizontal="center" vertical="center"/>
      <protection locked="0"/>
    </xf>
    <xf numFmtId="0" fontId="2" fillId="0" borderId="31" xfId="0" applyFont="1" applyBorder="1" applyAlignment="1">
      <alignment horizontal="center" vertical="center"/>
    </xf>
    <xf numFmtId="0" fontId="2" fillId="0" borderId="31" xfId="0" applyFont="1" applyBorder="1" applyAlignment="1" applyProtection="1">
      <alignment horizontal="center" vertical="center"/>
      <protection locked="0"/>
    </xf>
    <xf numFmtId="49" fontId="7" fillId="0" borderId="6" xfId="0" quotePrefix="1" applyNumberFormat="1" applyFont="1" applyBorder="1" applyAlignment="1" applyProtection="1">
      <alignment horizontal="center" vertical="center" shrinkToFit="1"/>
      <protection locked="0"/>
    </xf>
    <xf numFmtId="0" fontId="7" fillId="0" borderId="6" xfId="0" quotePrefix="1" applyNumberFormat="1" applyFont="1" applyBorder="1" applyAlignment="1" applyProtection="1">
      <alignment horizontal="center" vertical="center" shrinkToFit="1"/>
      <protection locked="0"/>
    </xf>
    <xf numFmtId="0" fontId="9" fillId="0" borderId="4" xfId="0" applyNumberFormat="1" applyFont="1" applyBorder="1" applyAlignment="1" applyProtection="1">
      <alignment horizontal="center" vertical="center" shrinkToFit="1"/>
      <protection locked="0"/>
    </xf>
    <xf numFmtId="0" fontId="9" fillId="0" borderId="15" xfId="0" applyNumberFormat="1" applyFont="1" applyBorder="1" applyAlignment="1" applyProtection="1">
      <alignment horizontal="center" vertical="center" shrinkToFit="1"/>
      <protection locked="0"/>
    </xf>
    <xf numFmtId="0" fontId="2" fillId="0" borderId="27" xfId="0" applyFont="1" applyBorder="1" applyAlignment="1" applyProtection="1">
      <alignment horizontal="left" vertical="center"/>
      <protection locked="0"/>
    </xf>
    <xf numFmtId="0" fontId="2" fillId="0" borderId="32" xfId="0" applyFont="1" applyBorder="1" applyAlignment="1" applyProtection="1">
      <alignment horizontal="left" vertical="center"/>
      <protection locked="0"/>
    </xf>
    <xf numFmtId="0" fontId="2" fillId="0" borderId="26" xfId="0" applyFont="1" applyBorder="1" applyAlignment="1" applyProtection="1">
      <alignment horizontal="left" vertical="center"/>
      <protection locked="0"/>
    </xf>
    <xf numFmtId="0" fontId="9" fillId="0" borderId="30" xfId="0" applyNumberFormat="1" applyFont="1" applyBorder="1" applyAlignment="1" applyProtection="1">
      <alignment horizontal="center" vertical="center"/>
      <protection locked="0"/>
    </xf>
    <xf numFmtId="0" fontId="9" fillId="0" borderId="4" xfId="0" applyNumberFormat="1" applyFont="1" applyBorder="1" applyAlignment="1" applyProtection="1">
      <alignment horizontal="center" vertical="center"/>
      <protection locked="0"/>
    </xf>
    <xf numFmtId="0" fontId="8" fillId="0" borderId="4" xfId="0" applyNumberFormat="1" applyFont="1" applyBorder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center" vertical="center"/>
      <protection hidden="1"/>
    </xf>
    <xf numFmtId="0" fontId="2" fillId="0" borderId="9" xfId="0" applyFont="1" applyBorder="1" applyAlignment="1" applyProtection="1">
      <alignment horizontal="center" vertical="center"/>
      <protection hidden="1"/>
    </xf>
    <xf numFmtId="0" fontId="7" fillId="0" borderId="8" xfId="0" applyFont="1" applyBorder="1" applyAlignment="1" applyProtection="1">
      <alignment horizontal="center" vertical="center"/>
      <protection locked="0"/>
    </xf>
    <xf numFmtId="0" fontId="7" fillId="0" borderId="31" xfId="0" applyFont="1" applyBorder="1" applyAlignment="1" applyProtection="1">
      <alignment horizontal="center" vertical="center"/>
      <protection locked="0"/>
    </xf>
    <xf numFmtId="0" fontId="7" fillId="0" borderId="9" xfId="0" applyFont="1" applyBorder="1" applyAlignment="1" applyProtection="1">
      <alignment horizontal="center" vertical="center"/>
      <protection locked="0"/>
    </xf>
    <xf numFmtId="0" fontId="9" fillId="0" borderId="8" xfId="0" applyFont="1" applyBorder="1" applyAlignment="1">
      <alignment horizontal="center" vertical="center" shrinkToFit="1"/>
    </xf>
    <xf numFmtId="0" fontId="9" fillId="0" borderId="31" xfId="0" applyFont="1" applyBorder="1" applyAlignment="1">
      <alignment horizontal="center" vertical="center" shrinkToFit="1"/>
    </xf>
    <xf numFmtId="0" fontId="9" fillId="0" borderId="9" xfId="0" applyFont="1" applyBorder="1" applyAlignment="1">
      <alignment horizontal="center" vertical="center" shrinkToFit="1"/>
    </xf>
    <xf numFmtId="0" fontId="2" fillId="0" borderId="30" xfId="0" applyFont="1" applyBorder="1" applyAlignment="1" applyProtection="1">
      <alignment horizontal="center" vertical="center" shrinkToFit="1"/>
      <protection locked="0"/>
    </xf>
    <xf numFmtId="0" fontId="2" fillId="0" borderId="4" xfId="0" applyFont="1" applyBorder="1" applyAlignment="1" applyProtection="1">
      <alignment horizontal="center" vertical="center" shrinkToFit="1"/>
      <protection locked="0"/>
    </xf>
    <xf numFmtId="0" fontId="2" fillId="0" borderId="15" xfId="0" applyFont="1" applyBorder="1" applyAlignment="1" applyProtection="1">
      <alignment horizontal="center" vertical="center" shrinkToFit="1"/>
      <protection locked="0"/>
    </xf>
    <xf numFmtId="0" fontId="4" fillId="0" borderId="0" xfId="0" applyFont="1" applyAlignment="1">
      <alignment horizontal="center" vertical="center" shrinkToFit="1"/>
    </xf>
    <xf numFmtId="0" fontId="2" fillId="0" borderId="8" xfId="0" applyFont="1" applyBorder="1" applyAlignment="1">
      <alignment horizontal="left" vertical="center"/>
    </xf>
    <xf numFmtId="0" fontId="2" fillId="0" borderId="31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 applyProtection="1">
      <alignment horizontal="center" vertical="center"/>
      <protection locked="0"/>
    </xf>
    <xf numFmtId="0" fontId="2" fillId="0" borderId="30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15" xfId="0" applyFont="1" applyBorder="1" applyAlignment="1" applyProtection="1">
      <alignment horizontal="center" vertical="center"/>
      <protection locked="0"/>
    </xf>
    <xf numFmtId="180" fontId="2" fillId="0" borderId="1" xfId="0" applyNumberFormat="1" applyFont="1" applyBorder="1" applyAlignment="1">
      <alignment horizontal="center" vertical="center"/>
    </xf>
    <xf numFmtId="180" fontId="2" fillId="0" borderId="2" xfId="0" applyNumberFormat="1" applyFont="1" applyBorder="1" applyAlignment="1">
      <alignment horizontal="center" vertical="center"/>
    </xf>
    <xf numFmtId="180" fontId="2" fillId="0" borderId="3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80" fontId="2" fillId="0" borderId="5" xfId="0" applyNumberFormat="1" applyFont="1" applyBorder="1" applyAlignment="1">
      <alignment horizontal="center" vertical="center"/>
    </xf>
    <xf numFmtId="180" fontId="2" fillId="0" borderId="6" xfId="0" applyNumberFormat="1" applyFont="1" applyBorder="1" applyAlignment="1">
      <alignment horizontal="center" vertical="center"/>
    </xf>
    <xf numFmtId="180" fontId="2" fillId="0" borderId="11" xfId="0" applyNumberFormat="1" applyFont="1" applyBorder="1" applyAlignment="1">
      <alignment horizontal="center" vertical="center"/>
    </xf>
    <xf numFmtId="180" fontId="2" fillId="0" borderId="30" xfId="0" applyNumberFormat="1" applyFont="1" applyBorder="1" applyAlignment="1">
      <alignment horizontal="center" vertical="center"/>
    </xf>
    <xf numFmtId="180" fontId="2" fillId="0" borderId="4" xfId="0" applyNumberFormat="1" applyFont="1" applyBorder="1" applyAlignment="1">
      <alignment horizontal="center" vertical="center"/>
    </xf>
    <xf numFmtId="180" fontId="2" fillId="0" borderId="15" xfId="0" applyNumberFormat="1" applyFont="1" applyBorder="1" applyAlignment="1">
      <alignment horizontal="center" vertical="center"/>
    </xf>
    <xf numFmtId="188" fontId="7" fillId="0" borderId="1" xfId="0" applyNumberFormat="1" applyFont="1" applyBorder="1" applyAlignment="1">
      <alignment horizontal="center" vertical="center"/>
    </xf>
    <xf numFmtId="188" fontId="7" fillId="0" borderId="2" xfId="0" applyNumberFormat="1" applyFont="1" applyBorder="1" applyAlignment="1">
      <alignment horizontal="center" vertical="center"/>
    </xf>
    <xf numFmtId="188" fontId="7" fillId="0" borderId="3" xfId="0" applyNumberFormat="1" applyFont="1" applyBorder="1" applyAlignment="1">
      <alignment horizontal="center" vertical="center"/>
    </xf>
    <xf numFmtId="178" fontId="7" fillId="0" borderId="1" xfId="0" applyNumberFormat="1" applyFont="1" applyBorder="1" applyAlignment="1">
      <alignment horizontal="center" vertical="center"/>
    </xf>
    <xf numFmtId="178" fontId="7" fillId="0" borderId="2" xfId="0" applyNumberFormat="1" applyFont="1" applyBorder="1" applyAlignment="1">
      <alignment horizontal="center" vertical="center"/>
    </xf>
    <xf numFmtId="178" fontId="7" fillId="0" borderId="3" xfId="0" applyNumberFormat="1" applyFont="1" applyBorder="1" applyAlignment="1">
      <alignment horizontal="center" vertical="center"/>
    </xf>
    <xf numFmtId="179" fontId="2" fillId="0" borderId="1" xfId="0" applyNumberFormat="1" applyFont="1" applyBorder="1" applyAlignment="1">
      <alignment horizontal="center" vertical="center"/>
    </xf>
    <xf numFmtId="179" fontId="2" fillId="0" borderId="2" xfId="0" applyNumberFormat="1" applyFont="1" applyBorder="1" applyAlignment="1">
      <alignment horizontal="center" vertical="center"/>
    </xf>
    <xf numFmtId="179" fontId="2" fillId="0" borderId="3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9" fillId="0" borderId="2" xfId="0" applyFont="1" applyBorder="1" applyAlignment="1" applyProtection="1">
      <alignment horizontal="center" vertical="center"/>
      <protection locked="0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30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179" fontId="2" fillId="0" borderId="33" xfId="0" applyNumberFormat="1" applyFont="1" applyBorder="1" applyAlignment="1">
      <alignment horizontal="center" vertical="center"/>
    </xf>
    <xf numFmtId="179" fontId="2" fillId="0" borderId="34" xfId="0" applyNumberFormat="1" applyFont="1" applyBorder="1" applyAlignment="1">
      <alignment horizontal="center" vertical="center"/>
    </xf>
    <xf numFmtId="179" fontId="2" fillId="0" borderId="35" xfId="0" applyNumberFormat="1" applyFont="1" applyBorder="1" applyAlignment="1">
      <alignment horizontal="center" vertical="center"/>
    </xf>
    <xf numFmtId="179" fontId="2" fillId="0" borderId="30" xfId="0" applyNumberFormat="1" applyFont="1" applyBorder="1" applyAlignment="1">
      <alignment horizontal="center" vertical="center"/>
    </xf>
    <xf numFmtId="179" fontId="2" fillId="0" borderId="4" xfId="0" applyNumberFormat="1" applyFont="1" applyBorder="1" applyAlignment="1">
      <alignment horizontal="center" vertical="center"/>
    </xf>
    <xf numFmtId="179" fontId="2" fillId="0" borderId="15" xfId="0" applyNumberFormat="1" applyFont="1" applyBorder="1" applyAlignment="1">
      <alignment horizontal="center" vertical="center"/>
    </xf>
    <xf numFmtId="179" fontId="2" fillId="0" borderId="5" xfId="0" applyNumberFormat="1" applyFont="1" applyBorder="1" applyAlignment="1">
      <alignment horizontal="center" vertical="center"/>
    </xf>
    <xf numFmtId="179" fontId="2" fillId="0" borderId="6" xfId="0" applyNumberFormat="1" applyFont="1" applyBorder="1" applyAlignment="1">
      <alignment horizontal="center" vertical="center"/>
    </xf>
    <xf numFmtId="179" fontId="2" fillId="0" borderId="11" xfId="0" applyNumberFormat="1" applyFont="1" applyBorder="1" applyAlignment="1">
      <alignment horizontal="center" vertical="center"/>
    </xf>
    <xf numFmtId="179" fontId="2" fillId="0" borderId="12" xfId="0" applyNumberFormat="1" applyFont="1" applyBorder="1" applyAlignment="1">
      <alignment horizontal="center" vertical="center"/>
    </xf>
    <xf numFmtId="179" fontId="2" fillId="0" borderId="0" xfId="0" applyNumberFormat="1" applyFont="1" applyBorder="1" applyAlignment="1">
      <alignment horizontal="center" vertical="center"/>
    </xf>
    <xf numFmtId="179" fontId="2" fillId="0" borderId="29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 shrinkToFit="1"/>
    </xf>
    <xf numFmtId="0" fontId="2" fillId="0" borderId="11" xfId="0" applyFont="1" applyBorder="1" applyAlignment="1">
      <alignment horizontal="left" vertical="center" shrinkToFit="1"/>
    </xf>
    <xf numFmtId="0" fontId="2" fillId="0" borderId="0" xfId="0" applyFont="1" applyBorder="1" applyAlignment="1">
      <alignment horizontal="left" vertical="center" shrinkToFit="1"/>
    </xf>
    <xf numFmtId="0" fontId="2" fillId="0" borderId="29" xfId="0" applyFont="1" applyBorder="1" applyAlignment="1">
      <alignment horizontal="left" vertical="center" shrinkToFit="1"/>
    </xf>
    <xf numFmtId="0" fontId="2" fillId="0" borderId="4" xfId="0" applyFont="1" applyBorder="1" applyAlignment="1">
      <alignment horizontal="left" vertical="center" shrinkToFit="1"/>
    </xf>
    <xf numFmtId="0" fontId="2" fillId="0" borderId="15" xfId="0" applyFont="1" applyBorder="1" applyAlignment="1">
      <alignment horizontal="left" vertical="center" shrinkToFit="1"/>
    </xf>
    <xf numFmtId="0" fontId="2" fillId="0" borderId="5" xfId="0" applyFont="1" applyBorder="1" applyAlignment="1">
      <alignment horizontal="left" vertical="center" shrinkToFit="1"/>
    </xf>
    <xf numFmtId="0" fontId="2" fillId="0" borderId="12" xfId="0" applyFont="1" applyBorder="1" applyAlignment="1">
      <alignment horizontal="left" vertical="center" shrinkToFit="1"/>
    </xf>
    <xf numFmtId="0" fontId="2" fillId="0" borderId="30" xfId="0" applyFont="1" applyBorder="1" applyAlignment="1">
      <alignment horizontal="left" vertical="center" shrinkToFit="1"/>
    </xf>
    <xf numFmtId="0" fontId="9" fillId="0" borderId="7" xfId="0" applyFont="1" applyBorder="1" applyAlignment="1">
      <alignment horizontal="center" vertical="center"/>
    </xf>
    <xf numFmtId="0" fontId="9" fillId="0" borderId="6" xfId="0" applyFont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7" fillId="0" borderId="29" xfId="0" applyFont="1" applyBorder="1" applyAlignment="1">
      <alignment horizontal="left" vertical="center" wrapText="1"/>
    </xf>
    <xf numFmtId="0" fontId="7" fillId="0" borderId="30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15" xfId="0" applyFont="1" applyBorder="1" applyAlignment="1">
      <alignment horizontal="left" vertical="center" wrapText="1"/>
    </xf>
    <xf numFmtId="0" fontId="2" fillId="0" borderId="6" xfId="0" applyFont="1" applyBorder="1" applyAlignment="1">
      <alignment vertical="center" shrinkToFit="1"/>
    </xf>
    <xf numFmtId="0" fontId="2" fillId="0" borderId="11" xfId="0" applyFont="1" applyBorder="1" applyAlignment="1">
      <alignment vertical="center" shrinkToFit="1"/>
    </xf>
    <xf numFmtId="0" fontId="2" fillId="0" borderId="0" xfId="0" applyFont="1" applyBorder="1" applyAlignment="1">
      <alignment vertical="center" shrinkToFit="1"/>
    </xf>
    <xf numFmtId="0" fontId="2" fillId="0" borderId="29" xfId="0" applyFont="1" applyBorder="1" applyAlignment="1">
      <alignment vertical="center" shrinkToFit="1"/>
    </xf>
    <xf numFmtId="0" fontId="2" fillId="0" borderId="4" xfId="0" applyFont="1" applyBorder="1" applyAlignment="1">
      <alignment vertical="center" shrinkToFit="1"/>
    </xf>
    <xf numFmtId="0" fontId="2" fillId="0" borderId="15" xfId="0" applyFont="1" applyBorder="1" applyAlignment="1">
      <alignment vertical="center" shrinkToFit="1"/>
    </xf>
    <xf numFmtId="0" fontId="2" fillId="0" borderId="5" xfId="0" applyFont="1" applyBorder="1" applyAlignment="1">
      <alignment horizontal="right"/>
    </xf>
    <xf numFmtId="0" fontId="2" fillId="0" borderId="6" xfId="0" applyFont="1" applyBorder="1" applyAlignment="1">
      <alignment horizontal="right"/>
    </xf>
    <xf numFmtId="0" fontId="2" fillId="0" borderId="11" xfId="0" applyFont="1" applyBorder="1" applyAlignment="1">
      <alignment horizontal="right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2" fillId="0" borderId="30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15" xfId="0" applyFont="1" applyBorder="1" applyAlignment="1">
      <alignment horizontal="left"/>
    </xf>
    <xf numFmtId="38" fontId="6" fillId="0" borderId="36" xfId="1" applyFont="1" applyBorder="1" applyAlignment="1">
      <alignment horizontal="center" vertical="center"/>
    </xf>
    <xf numFmtId="38" fontId="6" fillId="0" borderId="37" xfId="1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6" fillId="0" borderId="36" xfId="0" applyFont="1" applyBorder="1" applyAlignment="1" applyProtection="1">
      <alignment horizontal="center" vertical="center"/>
      <protection locked="0"/>
    </xf>
    <xf numFmtId="0" fontId="6" fillId="0" borderId="37" xfId="0" applyFont="1" applyBorder="1" applyAlignment="1" applyProtection="1">
      <alignment horizontal="center" vertical="center"/>
      <protection locked="0"/>
    </xf>
    <xf numFmtId="177" fontId="6" fillId="0" borderId="10" xfId="0" applyNumberFormat="1" applyFont="1" applyBorder="1" applyAlignment="1">
      <alignment horizontal="center" vertical="center"/>
    </xf>
    <xf numFmtId="0" fontId="6" fillId="0" borderId="30" xfId="0" applyFont="1" applyBorder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horizontal="center" vertical="center"/>
      <protection locked="0"/>
    </xf>
    <xf numFmtId="38" fontId="6" fillId="0" borderId="38" xfId="1" applyFont="1" applyBorder="1" applyAlignment="1" applyProtection="1">
      <alignment horizontal="center" vertical="center"/>
      <protection locked="0"/>
    </xf>
    <xf numFmtId="38" fontId="6" fillId="0" borderId="39" xfId="1" applyFont="1" applyBorder="1" applyAlignment="1" applyProtection="1">
      <alignment horizontal="center" vertical="center"/>
      <protection locked="0"/>
    </xf>
    <xf numFmtId="177" fontId="6" fillId="0" borderId="25" xfId="0" applyNumberFormat="1" applyFont="1" applyBorder="1" applyAlignment="1">
      <alignment horizontal="center" vertical="center"/>
    </xf>
    <xf numFmtId="0" fontId="6" fillId="0" borderId="5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38" fontId="6" fillId="0" borderId="40" xfId="1" applyFont="1" applyBorder="1" applyAlignment="1" applyProtection="1">
      <alignment horizontal="center" vertical="center"/>
      <protection locked="0"/>
    </xf>
    <xf numFmtId="38" fontId="6" fillId="0" borderId="41" xfId="1" applyFont="1" applyBorder="1" applyAlignment="1" applyProtection="1">
      <alignment horizontal="center" vertical="center"/>
      <protection locked="0"/>
    </xf>
    <xf numFmtId="0" fontId="6" fillId="0" borderId="49" xfId="0" applyFont="1" applyBorder="1" applyAlignment="1">
      <alignment horizontal="center" vertical="center"/>
    </xf>
    <xf numFmtId="0" fontId="6" fillId="0" borderId="52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/>
    </xf>
    <xf numFmtId="0" fontId="6" fillId="0" borderId="44" xfId="0" applyFont="1" applyBorder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0" fontId="6" fillId="0" borderId="46" xfId="0" applyFont="1" applyBorder="1" applyAlignment="1">
      <alignment horizontal="center" vertical="center"/>
    </xf>
    <xf numFmtId="0" fontId="6" fillId="0" borderId="47" xfId="0" applyFont="1" applyBorder="1" applyAlignment="1">
      <alignment horizontal="center" vertical="center"/>
    </xf>
    <xf numFmtId="0" fontId="6" fillId="0" borderId="48" xfId="0" applyFont="1" applyBorder="1" applyAlignment="1">
      <alignment horizontal="center" vertical="center"/>
    </xf>
    <xf numFmtId="177" fontId="6" fillId="0" borderId="13" xfId="0" applyNumberFormat="1" applyFont="1" applyBorder="1" applyAlignment="1">
      <alignment horizontal="center" vertical="center"/>
    </xf>
    <xf numFmtId="0" fontId="6" fillId="0" borderId="50" xfId="0" applyFont="1" applyBorder="1" applyAlignment="1" applyProtection="1">
      <alignment horizontal="center" vertical="center"/>
      <protection locked="0"/>
    </xf>
    <xf numFmtId="0" fontId="6" fillId="0" borderId="51" xfId="0" applyFont="1" applyBorder="1" applyAlignment="1" applyProtection="1">
      <alignment horizontal="center" vertical="center"/>
      <protection locked="0"/>
    </xf>
    <xf numFmtId="38" fontId="6" fillId="0" borderId="50" xfId="1" applyFont="1" applyBorder="1" applyAlignment="1" applyProtection="1">
      <alignment horizontal="center" vertical="center"/>
      <protection locked="0"/>
    </xf>
    <xf numFmtId="38" fontId="6" fillId="0" borderId="51" xfId="1" applyFont="1" applyBorder="1" applyAlignment="1" applyProtection="1">
      <alignment horizontal="center" vertical="center"/>
      <protection locked="0"/>
    </xf>
    <xf numFmtId="0" fontId="12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2" fillId="0" borderId="7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/>
    </xf>
    <xf numFmtId="0" fontId="22" fillId="0" borderId="3" xfId="0" applyFont="1" applyBorder="1" applyAlignment="1">
      <alignment horizontal="center" vertical="center"/>
    </xf>
    <xf numFmtId="0" fontId="22" fillId="0" borderId="7" xfId="0" applyFont="1" applyBorder="1" applyAlignment="1">
      <alignment horizontal="center" vertical="center" wrapText="1"/>
    </xf>
    <xf numFmtId="190" fontId="25" fillId="0" borderId="7" xfId="0" applyNumberFormat="1" applyFont="1" applyBorder="1" applyAlignment="1">
      <alignment vertical="center" wrapText="1"/>
    </xf>
    <xf numFmtId="191" fontId="25" fillId="0" borderId="7" xfId="0" applyNumberFormat="1" applyFont="1" applyBorder="1" applyAlignment="1">
      <alignment vertical="center" wrapText="1"/>
    </xf>
    <xf numFmtId="0" fontId="25" fillId="0" borderId="7" xfId="0" applyFont="1" applyBorder="1" applyAlignment="1">
      <alignment vertical="center" wrapText="1"/>
    </xf>
    <xf numFmtId="0" fontId="26" fillId="0" borderId="0" xfId="0" applyFont="1" applyAlignment="1">
      <alignment horizontal="right" vertical="center"/>
    </xf>
    <xf numFmtId="0" fontId="23" fillId="0" borderId="3" xfId="0" applyFont="1" applyBorder="1" applyAlignment="1">
      <alignment vertical="center" wrapText="1"/>
    </xf>
    <xf numFmtId="0" fontId="24" fillId="0" borderId="10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 wrapText="1"/>
    </xf>
  </cellXfs>
  <cellStyles count="3">
    <cellStyle name="桁区切り" xfId="1" builtinId="6"/>
    <cellStyle name="標準" xfId="0" builtinId="0"/>
    <cellStyle name="標準__番組編成ファイル" xfId="2"/>
  </cellStyles>
  <dxfs count="12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26</xdr:row>
      <xdr:rowOff>15240</xdr:rowOff>
    </xdr:from>
    <xdr:to>
      <xdr:col>23</xdr:col>
      <xdr:colOff>121920</xdr:colOff>
      <xdr:row>27</xdr:row>
      <xdr:rowOff>0</xdr:rowOff>
    </xdr:to>
    <xdr:sp macro="" textlink="">
      <xdr:nvSpPr>
        <xdr:cNvPr id="1083" name="Line 1"/>
        <xdr:cNvSpPr>
          <a:spLocks noChangeShapeType="1"/>
        </xdr:cNvSpPr>
      </xdr:nvSpPr>
      <xdr:spPr bwMode="auto">
        <a:xfrm flipV="1">
          <a:off x="4389120" y="5547360"/>
          <a:ext cx="1524000" cy="1981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23515;/MydcumentsD/_&#33258;&#36578;&#36554;&#38306;&#20418;/&#24179;&#25104;27&#24180;&#24230;&#12398;&#35352;&#37682;/2015.06.19&#26481;&#21271;&#22823;&#20250;/H26&#26481;&#21271;&#22823;&#20250;&#38306;&#20418;/26&#26481;&#21271;&#65288;&#12503;&#12525;&#12464;&#12521;&#12512;&#29992;&#65289;&#2102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ソート用"/>
      <sheetName val="nittei"/>
      <sheetName val="ID_old"/>
      <sheetName val="ID"/>
      <sheetName val="SP予"/>
      <sheetName val="TS"/>
      <sheetName val="TP"/>
      <sheetName val="2IP"/>
      <sheetName val="3IP"/>
      <sheetName val="1kmＴＴ"/>
      <sheetName val="500mＴＴ"/>
      <sheetName val="ＳＰ１・８決"/>
      <sheetName val="KE予選"/>
      <sheetName val="SC予選"/>
      <sheetName val="４速予"/>
      <sheetName val="ＳＰ８決敗復"/>
      <sheetName val="KE敗復"/>
      <sheetName val="SP１・４決"/>
      <sheetName val="TP順決"/>
      <sheetName val="TS順決"/>
      <sheetName val="KE２回戦"/>
      <sheetName val="SP準"/>
      <sheetName val="SC決"/>
      <sheetName val="KE決"/>
      <sheetName val="SP決"/>
      <sheetName val="KE敗復_old"/>
      <sheetName val="4速決"/>
      <sheetName val="PR決"/>
      <sheetName val="個ロード"/>
      <sheetName val="個ロード女"/>
    </sheetNames>
    <sheetDataSet>
      <sheetData sheetId="0"/>
      <sheetData sheetId="1"/>
      <sheetData sheetId="2"/>
      <sheetData sheetId="3">
        <row r="12">
          <cell r="C12">
            <v>101</v>
          </cell>
          <cell r="D12" t="str">
            <v>B101</v>
          </cell>
          <cell r="E12" t="str">
            <v>青森</v>
          </cell>
          <cell r="F12" t="str">
            <v>八戸工</v>
          </cell>
          <cell r="G12">
            <v>1</v>
          </cell>
          <cell r="H12" t="str">
            <v>坂本　紘規</v>
          </cell>
          <cell r="I12">
            <v>0</v>
          </cell>
          <cell r="J12">
            <v>0</v>
          </cell>
          <cell r="K12">
            <v>0</v>
          </cell>
          <cell r="L12">
            <v>3</v>
          </cell>
          <cell r="M12" t="str">
            <v>正選手</v>
          </cell>
          <cell r="N12" t="str">
            <v>○</v>
          </cell>
          <cell r="O12">
            <v>11469</v>
          </cell>
          <cell r="P12" t="str">
            <v/>
          </cell>
          <cell r="Q12" t="str">
            <v/>
          </cell>
          <cell r="R12" t="str">
            <v/>
          </cell>
          <cell r="S12" t="str">
            <v/>
          </cell>
          <cell r="T12" t="str">
            <v/>
          </cell>
          <cell r="U12" t="str">
            <v/>
          </cell>
          <cell r="V12" t="str">
            <v/>
          </cell>
          <cell r="W12" t="str">
            <v/>
          </cell>
          <cell r="X12" t="str">
            <v/>
          </cell>
          <cell r="Y12" t="str">
            <v/>
          </cell>
          <cell r="Z12" t="str">
            <v/>
          </cell>
          <cell r="AA12" t="str">
            <v/>
          </cell>
          <cell r="AB12">
            <v>0</v>
          </cell>
          <cell r="AC12">
            <v>0</v>
          </cell>
          <cell r="AD12">
            <v>400</v>
          </cell>
          <cell r="AE12" t="str">
            <v/>
          </cell>
          <cell r="AF12" t="str">
            <v>○</v>
          </cell>
          <cell r="AG12">
            <v>45190</v>
          </cell>
          <cell r="AH12" t="str">
            <v/>
          </cell>
          <cell r="AI12" t="str">
            <v/>
          </cell>
          <cell r="AJ12" t="str">
            <v/>
          </cell>
          <cell r="AK12" t="str">
            <v/>
          </cell>
          <cell r="AL12" t="str">
            <v/>
          </cell>
          <cell r="AM12" t="str">
            <v/>
          </cell>
          <cell r="AN12" t="str">
            <v/>
          </cell>
          <cell r="AO12" t="str">
            <v/>
          </cell>
        </row>
        <row r="13">
          <cell r="C13">
            <v>102</v>
          </cell>
          <cell r="D13" t="str">
            <v>B101</v>
          </cell>
          <cell r="E13" t="str">
            <v>青森</v>
          </cell>
          <cell r="F13" t="str">
            <v>八戸工</v>
          </cell>
          <cell r="G13">
            <v>2</v>
          </cell>
          <cell r="H13" t="str">
            <v>福田　泰之</v>
          </cell>
          <cell r="I13">
            <v>0</v>
          </cell>
          <cell r="J13">
            <v>0</v>
          </cell>
          <cell r="K13">
            <v>0</v>
          </cell>
          <cell r="L13">
            <v>2</v>
          </cell>
          <cell r="M13" t="str">
            <v>正選手</v>
          </cell>
          <cell r="N13" t="str">
            <v/>
          </cell>
          <cell r="O13" t="str">
            <v/>
          </cell>
          <cell r="P13" t="str">
            <v>○</v>
          </cell>
          <cell r="Q13">
            <v>43900</v>
          </cell>
          <cell r="R13" t="str">
            <v/>
          </cell>
          <cell r="S13" t="str">
            <v/>
          </cell>
          <cell r="T13" t="str">
            <v/>
          </cell>
          <cell r="U13" t="str">
            <v/>
          </cell>
          <cell r="V13" t="str">
            <v/>
          </cell>
          <cell r="W13" t="str">
            <v/>
          </cell>
          <cell r="X13" t="str">
            <v/>
          </cell>
          <cell r="Y13" t="str">
            <v/>
          </cell>
          <cell r="Z13" t="str">
            <v/>
          </cell>
          <cell r="AA13" t="str">
            <v/>
          </cell>
          <cell r="AB13" t="str">
            <v/>
          </cell>
          <cell r="AC13" t="str">
            <v/>
          </cell>
          <cell r="AD13">
            <v>400</v>
          </cell>
          <cell r="AE13" t="str">
            <v/>
          </cell>
          <cell r="AF13" t="str">
            <v>○</v>
          </cell>
          <cell r="AG13">
            <v>45190</v>
          </cell>
          <cell r="AH13">
            <v>0</v>
          </cell>
          <cell r="AI13" t="str">
            <v/>
          </cell>
          <cell r="AJ13" t="str">
            <v/>
          </cell>
          <cell r="AK13" t="str">
            <v/>
          </cell>
          <cell r="AL13" t="str">
            <v/>
          </cell>
          <cell r="AM13" t="str">
            <v/>
          </cell>
          <cell r="AN13" t="str">
            <v/>
          </cell>
          <cell r="AO13" t="str">
            <v/>
          </cell>
        </row>
        <row r="14">
          <cell r="C14">
            <v>103</v>
          </cell>
          <cell r="D14" t="str">
            <v>B101</v>
          </cell>
          <cell r="E14" t="str">
            <v>青森</v>
          </cell>
          <cell r="F14" t="str">
            <v>八戸工</v>
          </cell>
          <cell r="G14">
            <v>3</v>
          </cell>
          <cell r="H14" t="str">
            <v>佐藤　啓斗</v>
          </cell>
          <cell r="I14">
            <v>0</v>
          </cell>
          <cell r="J14">
            <v>0</v>
          </cell>
          <cell r="K14">
            <v>0</v>
          </cell>
          <cell r="L14">
            <v>3</v>
          </cell>
          <cell r="M14" t="str">
            <v>正選手</v>
          </cell>
          <cell r="N14" t="str">
            <v/>
          </cell>
          <cell r="O14" t="str">
            <v/>
          </cell>
          <cell r="P14" t="str">
            <v/>
          </cell>
          <cell r="Q14" t="str">
            <v/>
          </cell>
          <cell r="R14" t="str">
            <v>○</v>
          </cell>
          <cell r="S14">
            <v>1209</v>
          </cell>
          <cell r="T14" t="str">
            <v/>
          </cell>
          <cell r="U14" t="str">
            <v/>
          </cell>
          <cell r="V14" t="str">
            <v/>
          </cell>
          <cell r="W14" t="str">
            <v/>
          </cell>
          <cell r="X14" t="str">
            <v/>
          </cell>
          <cell r="Y14" t="str">
            <v/>
          </cell>
          <cell r="Z14" t="str">
            <v/>
          </cell>
          <cell r="AA14" t="str">
            <v/>
          </cell>
          <cell r="AB14">
            <v>0</v>
          </cell>
          <cell r="AC14">
            <v>0</v>
          </cell>
          <cell r="AD14">
            <v>400</v>
          </cell>
          <cell r="AE14" t="str">
            <v/>
          </cell>
          <cell r="AF14" t="str">
            <v>○</v>
          </cell>
          <cell r="AG14">
            <v>45190</v>
          </cell>
          <cell r="AH14" t="str">
            <v>○</v>
          </cell>
          <cell r="AI14" t="str">
            <v/>
          </cell>
          <cell r="AJ14" t="str">
            <v/>
          </cell>
          <cell r="AK14" t="str">
            <v/>
          </cell>
          <cell r="AL14" t="str">
            <v/>
          </cell>
          <cell r="AM14" t="str">
            <v/>
          </cell>
          <cell r="AN14" t="str">
            <v/>
          </cell>
          <cell r="AO14" t="str">
            <v/>
          </cell>
        </row>
        <row r="15">
          <cell r="C15">
            <v>104</v>
          </cell>
          <cell r="D15" t="str">
            <v>B101</v>
          </cell>
          <cell r="E15" t="str">
            <v>青森</v>
          </cell>
          <cell r="F15" t="str">
            <v>八戸工</v>
          </cell>
          <cell r="G15">
            <v>4</v>
          </cell>
          <cell r="H15" t="str">
            <v>堀込　統吾</v>
          </cell>
          <cell r="I15">
            <v>0</v>
          </cell>
          <cell r="J15">
            <v>0</v>
          </cell>
          <cell r="K15">
            <v>0</v>
          </cell>
          <cell r="L15">
            <v>3</v>
          </cell>
          <cell r="M15" t="str">
            <v>正選手</v>
          </cell>
          <cell r="N15" t="str">
            <v/>
          </cell>
          <cell r="O15" t="str">
            <v/>
          </cell>
          <cell r="P15" t="str">
            <v/>
          </cell>
          <cell r="Q15" t="str">
            <v/>
          </cell>
          <cell r="R15" t="str">
            <v/>
          </cell>
          <cell r="S15" t="str">
            <v/>
          </cell>
          <cell r="T15" t="str">
            <v>○</v>
          </cell>
          <cell r="U15">
            <v>1</v>
          </cell>
          <cell r="V15" t="str">
            <v/>
          </cell>
          <cell r="W15" t="str">
            <v/>
          </cell>
          <cell r="X15" t="str">
            <v/>
          </cell>
          <cell r="Y15" t="str">
            <v/>
          </cell>
          <cell r="Z15" t="str">
            <v/>
          </cell>
          <cell r="AA15" t="str">
            <v/>
          </cell>
          <cell r="AB15" t="str">
            <v/>
          </cell>
          <cell r="AC15" t="str">
            <v/>
          </cell>
          <cell r="AD15">
            <v>400</v>
          </cell>
          <cell r="AE15" t="str">
            <v/>
          </cell>
          <cell r="AF15" t="str">
            <v>○</v>
          </cell>
          <cell r="AG15">
            <v>45190</v>
          </cell>
          <cell r="AH15" t="str">
            <v>○</v>
          </cell>
          <cell r="AI15" t="str">
            <v/>
          </cell>
          <cell r="AJ15" t="str">
            <v/>
          </cell>
          <cell r="AK15" t="str">
            <v/>
          </cell>
          <cell r="AL15" t="str">
            <v/>
          </cell>
          <cell r="AM15" t="str">
            <v/>
          </cell>
          <cell r="AN15" t="str">
            <v/>
          </cell>
          <cell r="AO15" t="str">
            <v/>
          </cell>
        </row>
        <row r="16">
          <cell r="C16">
            <v>105</v>
          </cell>
          <cell r="D16" t="str">
            <v>B101</v>
          </cell>
          <cell r="E16" t="str">
            <v>青森</v>
          </cell>
          <cell r="F16" t="str">
            <v>八戸工</v>
          </cell>
          <cell r="G16">
            <v>5</v>
          </cell>
          <cell r="H16" t="str">
            <v>山田　貴之</v>
          </cell>
          <cell r="I16">
            <v>0</v>
          </cell>
          <cell r="J16">
            <v>0</v>
          </cell>
          <cell r="K16">
            <v>0</v>
          </cell>
          <cell r="L16">
            <v>3</v>
          </cell>
          <cell r="M16" t="str">
            <v>正選手</v>
          </cell>
          <cell r="N16" t="str">
            <v/>
          </cell>
          <cell r="O16" t="str">
            <v/>
          </cell>
          <cell r="P16" t="str">
            <v/>
          </cell>
          <cell r="Q16" t="str">
            <v/>
          </cell>
          <cell r="R16" t="str">
            <v/>
          </cell>
          <cell r="S16" t="str">
            <v/>
          </cell>
          <cell r="T16" t="str">
            <v/>
          </cell>
          <cell r="U16" t="str">
            <v/>
          </cell>
          <cell r="V16" t="str">
            <v>○</v>
          </cell>
          <cell r="W16">
            <v>3</v>
          </cell>
          <cell r="X16" t="str">
            <v/>
          </cell>
          <cell r="Y16" t="str">
            <v/>
          </cell>
          <cell r="Z16" t="str">
            <v/>
          </cell>
          <cell r="AA16" t="str">
            <v/>
          </cell>
          <cell r="AB16" t="str">
            <v/>
          </cell>
          <cell r="AC16" t="str">
            <v/>
          </cell>
          <cell r="AD16">
            <v>400</v>
          </cell>
          <cell r="AE16" t="str">
            <v/>
          </cell>
          <cell r="AF16" t="str">
            <v>○</v>
          </cell>
          <cell r="AG16">
            <v>45190</v>
          </cell>
          <cell r="AH16">
            <v>0</v>
          </cell>
          <cell r="AI16" t="str">
            <v/>
          </cell>
          <cell r="AJ16" t="str">
            <v/>
          </cell>
          <cell r="AK16" t="str">
            <v/>
          </cell>
          <cell r="AL16" t="str">
            <v/>
          </cell>
          <cell r="AM16" t="str">
            <v/>
          </cell>
          <cell r="AN16" t="str">
            <v/>
          </cell>
          <cell r="AO16" t="str">
            <v/>
          </cell>
        </row>
        <row r="17">
          <cell r="C17">
            <v>106</v>
          </cell>
          <cell r="D17" t="str">
            <v>B101</v>
          </cell>
          <cell r="E17" t="str">
            <v>青森</v>
          </cell>
          <cell r="F17" t="str">
            <v>八戸工</v>
          </cell>
          <cell r="G17">
            <v>6</v>
          </cell>
          <cell r="H17" t="str">
            <v>寺澤　慎司</v>
          </cell>
          <cell r="I17">
            <v>0</v>
          </cell>
          <cell r="J17">
            <v>0</v>
          </cell>
          <cell r="K17">
            <v>0</v>
          </cell>
          <cell r="L17">
            <v>2</v>
          </cell>
          <cell r="M17" t="str">
            <v>正選手</v>
          </cell>
          <cell r="N17" t="str">
            <v/>
          </cell>
          <cell r="O17" t="str">
            <v/>
          </cell>
          <cell r="P17" t="str">
            <v/>
          </cell>
          <cell r="Q17" t="str">
            <v/>
          </cell>
          <cell r="R17" t="str">
            <v/>
          </cell>
          <cell r="S17" t="str">
            <v/>
          </cell>
          <cell r="T17" t="str">
            <v/>
          </cell>
          <cell r="U17" t="str">
            <v/>
          </cell>
          <cell r="V17" t="str">
            <v/>
          </cell>
          <cell r="W17" t="str">
            <v/>
          </cell>
          <cell r="X17" t="str">
            <v>○</v>
          </cell>
          <cell r="Y17">
            <v>4</v>
          </cell>
          <cell r="Z17" t="str">
            <v/>
          </cell>
          <cell r="AA17" t="str">
            <v/>
          </cell>
          <cell r="AB17">
            <v>0</v>
          </cell>
          <cell r="AC17">
            <v>0</v>
          </cell>
          <cell r="AD17">
            <v>400</v>
          </cell>
          <cell r="AE17" t="str">
            <v/>
          </cell>
          <cell r="AF17" t="str">
            <v>○</v>
          </cell>
          <cell r="AG17">
            <v>45190</v>
          </cell>
          <cell r="AH17" t="str">
            <v>○</v>
          </cell>
          <cell r="AI17" t="str">
            <v/>
          </cell>
          <cell r="AJ17" t="str">
            <v/>
          </cell>
          <cell r="AK17" t="str">
            <v/>
          </cell>
          <cell r="AL17" t="str">
            <v/>
          </cell>
          <cell r="AM17" t="str">
            <v/>
          </cell>
          <cell r="AN17" t="str">
            <v/>
          </cell>
          <cell r="AO17" t="str">
            <v/>
          </cell>
        </row>
        <row r="18">
          <cell r="C18">
            <v>107</v>
          </cell>
          <cell r="D18" t="str">
            <v>B101</v>
          </cell>
          <cell r="E18" t="str">
            <v>青森</v>
          </cell>
          <cell r="F18" t="str">
            <v>八戸工</v>
          </cell>
          <cell r="G18">
            <v>7</v>
          </cell>
          <cell r="H18" t="str">
            <v>大澤　勇騎</v>
          </cell>
          <cell r="I18">
            <v>0</v>
          </cell>
          <cell r="J18">
            <v>0</v>
          </cell>
          <cell r="K18">
            <v>0</v>
          </cell>
          <cell r="L18">
            <v>2</v>
          </cell>
          <cell r="M18" t="str">
            <v>正選手</v>
          </cell>
          <cell r="N18" t="str">
            <v/>
          </cell>
          <cell r="O18" t="str">
            <v/>
          </cell>
          <cell r="P18" t="str">
            <v/>
          </cell>
          <cell r="Q18" t="str">
            <v/>
          </cell>
          <cell r="R18" t="str">
            <v/>
          </cell>
          <cell r="S18" t="str">
            <v/>
          </cell>
          <cell r="T18" t="str">
            <v/>
          </cell>
          <cell r="U18" t="str">
            <v/>
          </cell>
          <cell r="V18" t="str">
            <v/>
          </cell>
          <cell r="W18" t="str">
            <v/>
          </cell>
          <cell r="X18" t="str">
            <v/>
          </cell>
          <cell r="Y18" t="str">
            <v/>
          </cell>
          <cell r="Z18" t="str">
            <v>○</v>
          </cell>
          <cell r="AA18">
            <v>4</v>
          </cell>
          <cell r="AB18" t="str">
            <v>○</v>
          </cell>
          <cell r="AC18">
            <v>12939</v>
          </cell>
          <cell r="AD18">
            <v>400</v>
          </cell>
          <cell r="AE18">
            <v>11441.717499999999</v>
          </cell>
          <cell r="AF18">
            <v>0</v>
          </cell>
          <cell r="AG18">
            <v>0</v>
          </cell>
          <cell r="AH18">
            <v>0</v>
          </cell>
          <cell r="AI18" t="str">
            <v/>
          </cell>
          <cell r="AJ18" t="str">
            <v/>
          </cell>
          <cell r="AK18" t="str">
            <v/>
          </cell>
          <cell r="AL18" t="str">
            <v/>
          </cell>
          <cell r="AM18" t="str">
            <v/>
          </cell>
          <cell r="AN18" t="str">
            <v/>
          </cell>
          <cell r="AO18" t="str">
            <v/>
          </cell>
        </row>
        <row r="19">
          <cell r="C19">
            <v>108</v>
          </cell>
          <cell r="D19" t="str">
            <v>B101</v>
          </cell>
          <cell r="E19" t="str">
            <v>青森</v>
          </cell>
          <cell r="F19" t="str">
            <v>八戸工</v>
          </cell>
          <cell r="G19">
            <v>8</v>
          </cell>
          <cell r="H19" t="str">
            <v>新田　　陸</v>
          </cell>
          <cell r="I19">
            <v>0</v>
          </cell>
          <cell r="J19">
            <v>0</v>
          </cell>
          <cell r="K19">
            <v>0</v>
          </cell>
          <cell r="L19">
            <v>2</v>
          </cell>
          <cell r="M19" t="str">
            <v>正選手</v>
          </cell>
          <cell r="N19" t="str">
            <v/>
          </cell>
          <cell r="O19" t="str">
            <v/>
          </cell>
          <cell r="P19" t="str">
            <v/>
          </cell>
          <cell r="Q19" t="str">
            <v/>
          </cell>
          <cell r="R19" t="str">
            <v/>
          </cell>
          <cell r="S19" t="str">
            <v/>
          </cell>
          <cell r="T19" t="str">
            <v/>
          </cell>
          <cell r="U19" t="str">
            <v/>
          </cell>
          <cell r="V19" t="str">
            <v/>
          </cell>
          <cell r="W19" t="str">
            <v/>
          </cell>
          <cell r="X19" t="str">
            <v/>
          </cell>
          <cell r="Y19" t="str">
            <v/>
          </cell>
          <cell r="Z19" t="str">
            <v/>
          </cell>
          <cell r="AA19" t="str">
            <v/>
          </cell>
          <cell r="AB19" t="str">
            <v>○</v>
          </cell>
          <cell r="AC19">
            <v>12939</v>
          </cell>
          <cell r="AD19">
            <v>400</v>
          </cell>
          <cell r="AE19">
            <v>11441.717499999999</v>
          </cell>
          <cell r="AF19">
            <v>0</v>
          </cell>
          <cell r="AG19">
            <v>0</v>
          </cell>
          <cell r="AH19">
            <v>0</v>
          </cell>
          <cell r="AI19" t="str">
            <v/>
          </cell>
          <cell r="AJ19" t="str">
            <v/>
          </cell>
          <cell r="AK19" t="str">
            <v/>
          </cell>
          <cell r="AL19" t="str">
            <v/>
          </cell>
          <cell r="AM19" t="str">
            <v/>
          </cell>
          <cell r="AN19" t="str">
            <v/>
          </cell>
          <cell r="AO19" t="str">
            <v/>
          </cell>
        </row>
        <row r="20">
          <cell r="C20">
            <v>109</v>
          </cell>
          <cell r="D20" t="str">
            <v>B101</v>
          </cell>
          <cell r="E20" t="str">
            <v>青森</v>
          </cell>
          <cell r="F20" t="str">
            <v>八戸工</v>
          </cell>
          <cell r="G20">
            <v>9</v>
          </cell>
          <cell r="H20" t="str">
            <v>板橋　伸次</v>
          </cell>
          <cell r="I20">
            <v>0</v>
          </cell>
          <cell r="J20">
            <v>0</v>
          </cell>
          <cell r="K20">
            <v>0</v>
          </cell>
          <cell r="L20">
            <v>2</v>
          </cell>
          <cell r="M20" t="str">
            <v>正選手</v>
          </cell>
          <cell r="N20" t="str">
            <v/>
          </cell>
          <cell r="O20" t="str">
            <v/>
          </cell>
          <cell r="P20" t="str">
            <v/>
          </cell>
          <cell r="Q20" t="str">
            <v/>
          </cell>
          <cell r="R20" t="str">
            <v/>
          </cell>
          <cell r="S20" t="str">
            <v/>
          </cell>
          <cell r="T20" t="str">
            <v/>
          </cell>
          <cell r="U20" t="str">
            <v/>
          </cell>
          <cell r="V20" t="str">
            <v/>
          </cell>
          <cell r="W20" t="str">
            <v/>
          </cell>
          <cell r="X20" t="str">
            <v/>
          </cell>
          <cell r="Y20" t="str">
            <v/>
          </cell>
          <cell r="Z20" t="str">
            <v/>
          </cell>
          <cell r="AA20" t="str">
            <v/>
          </cell>
          <cell r="AB20" t="str">
            <v>○</v>
          </cell>
          <cell r="AC20">
            <v>12939</v>
          </cell>
          <cell r="AD20">
            <v>400</v>
          </cell>
          <cell r="AE20">
            <v>11441.717499999999</v>
          </cell>
          <cell r="AF20">
            <v>0</v>
          </cell>
          <cell r="AG20">
            <v>0</v>
          </cell>
          <cell r="AH20">
            <v>0</v>
          </cell>
          <cell r="AI20" t="str">
            <v/>
          </cell>
          <cell r="AJ20" t="str">
            <v/>
          </cell>
          <cell r="AK20" t="str">
            <v/>
          </cell>
          <cell r="AL20" t="str">
            <v/>
          </cell>
          <cell r="AM20" t="str">
            <v/>
          </cell>
          <cell r="AN20" t="str">
            <v/>
          </cell>
          <cell r="AO20" t="str">
            <v/>
          </cell>
        </row>
        <row r="21">
          <cell r="C21">
            <v>110</v>
          </cell>
          <cell r="D21" t="str">
            <v>B101</v>
          </cell>
          <cell r="E21" t="str">
            <v>青森</v>
          </cell>
          <cell r="F21" t="str">
            <v>八戸工</v>
          </cell>
          <cell r="G21">
            <v>10</v>
          </cell>
          <cell r="H21" t="str">
            <v>嵯峨昇喜郎</v>
          </cell>
          <cell r="I21">
            <v>0</v>
          </cell>
          <cell r="J21">
            <v>0</v>
          </cell>
          <cell r="K21">
            <v>0</v>
          </cell>
          <cell r="L21">
            <v>1</v>
          </cell>
          <cell r="M21" t="str">
            <v>正選手</v>
          </cell>
          <cell r="N21">
            <v>0</v>
          </cell>
          <cell r="O21">
            <v>0</v>
          </cell>
          <cell r="P21" t="str">
            <v/>
          </cell>
          <cell r="Q21" t="str">
            <v/>
          </cell>
          <cell r="R21" t="str">
            <v/>
          </cell>
          <cell r="S21" t="str">
            <v/>
          </cell>
          <cell r="T21" t="str">
            <v/>
          </cell>
          <cell r="U21" t="str">
            <v/>
          </cell>
          <cell r="V21" t="str">
            <v/>
          </cell>
          <cell r="W21" t="str">
            <v/>
          </cell>
          <cell r="X21" t="str">
            <v/>
          </cell>
          <cell r="Y21" t="str">
            <v/>
          </cell>
          <cell r="Z21" t="str">
            <v/>
          </cell>
          <cell r="AA21" t="str">
            <v/>
          </cell>
          <cell r="AB21" t="str">
            <v>○</v>
          </cell>
          <cell r="AC21">
            <v>12939</v>
          </cell>
          <cell r="AD21">
            <v>400</v>
          </cell>
          <cell r="AE21">
            <v>11441.717499999999</v>
          </cell>
          <cell r="AF21">
            <v>0</v>
          </cell>
          <cell r="AG21">
            <v>0</v>
          </cell>
          <cell r="AH21">
            <v>0</v>
          </cell>
          <cell r="AI21" t="str">
            <v/>
          </cell>
          <cell r="AJ21" t="str">
            <v/>
          </cell>
          <cell r="AK21" t="str">
            <v/>
          </cell>
          <cell r="AL21" t="str">
            <v/>
          </cell>
          <cell r="AM21" t="str">
            <v/>
          </cell>
          <cell r="AN21" t="str">
            <v/>
          </cell>
          <cell r="AO21" t="str">
            <v/>
          </cell>
        </row>
        <row r="22">
          <cell r="C22">
            <v>111</v>
          </cell>
          <cell r="D22" t="str">
            <v>B101</v>
          </cell>
          <cell r="E22" t="str">
            <v>青森</v>
          </cell>
          <cell r="F22" t="str">
            <v>八戸工</v>
          </cell>
          <cell r="G22">
            <v>11</v>
          </cell>
          <cell r="H22" t="str">
            <v>南　　　優</v>
          </cell>
          <cell r="I22">
            <v>0</v>
          </cell>
          <cell r="J22">
            <v>0</v>
          </cell>
          <cell r="K22">
            <v>0</v>
          </cell>
          <cell r="L22">
            <v>1</v>
          </cell>
          <cell r="M22" t="str">
            <v>正選手</v>
          </cell>
          <cell r="N22" t="str">
            <v/>
          </cell>
          <cell r="O22" t="str">
            <v/>
          </cell>
          <cell r="P22">
            <v>0</v>
          </cell>
          <cell r="Q22">
            <v>0</v>
          </cell>
          <cell r="R22" t="str">
            <v/>
          </cell>
          <cell r="S22" t="str">
            <v/>
          </cell>
          <cell r="T22" t="str">
            <v/>
          </cell>
          <cell r="U22" t="str">
            <v/>
          </cell>
          <cell r="V22" t="str">
            <v/>
          </cell>
          <cell r="W22" t="str">
            <v/>
          </cell>
          <cell r="X22" t="str">
            <v/>
          </cell>
          <cell r="Y22" t="str">
            <v/>
          </cell>
          <cell r="Z22" t="str">
            <v/>
          </cell>
          <cell r="AA22" t="str">
            <v/>
          </cell>
          <cell r="AB22" t="str">
            <v>○</v>
          </cell>
          <cell r="AC22">
            <v>12939</v>
          </cell>
          <cell r="AD22">
            <v>400</v>
          </cell>
          <cell r="AE22">
            <v>11441.717499999999</v>
          </cell>
          <cell r="AF22">
            <v>0</v>
          </cell>
          <cell r="AG22">
            <v>0</v>
          </cell>
          <cell r="AH22">
            <v>0</v>
          </cell>
          <cell r="AI22" t="str">
            <v/>
          </cell>
          <cell r="AJ22" t="str">
            <v/>
          </cell>
          <cell r="AK22" t="str">
            <v/>
          </cell>
          <cell r="AL22" t="str">
            <v/>
          </cell>
          <cell r="AM22" t="str">
            <v/>
          </cell>
          <cell r="AN22" t="str">
            <v/>
          </cell>
          <cell r="AO22" t="str">
            <v/>
          </cell>
        </row>
        <row r="23">
          <cell r="C23">
            <v>112</v>
          </cell>
          <cell r="D23" t="str">
            <v>B101</v>
          </cell>
          <cell r="E23" t="str">
            <v>青森</v>
          </cell>
          <cell r="F23" t="str">
            <v>八戸工</v>
          </cell>
          <cell r="G23">
            <v>12</v>
          </cell>
          <cell r="H23" t="str">
            <v>梶原　和佳</v>
          </cell>
          <cell r="I23">
            <v>0</v>
          </cell>
          <cell r="J23">
            <v>0</v>
          </cell>
          <cell r="K23">
            <v>0</v>
          </cell>
          <cell r="L23">
            <v>2</v>
          </cell>
          <cell r="M23" t="str">
            <v>女子選手</v>
          </cell>
          <cell r="N23" t="str">
            <v/>
          </cell>
          <cell r="O23" t="str">
            <v/>
          </cell>
          <cell r="P23" t="str">
            <v/>
          </cell>
          <cell r="Q23" t="str">
            <v/>
          </cell>
          <cell r="R23">
            <v>0</v>
          </cell>
          <cell r="S23">
            <v>0</v>
          </cell>
          <cell r="T23" t="str">
            <v/>
          </cell>
          <cell r="U23" t="str">
            <v/>
          </cell>
          <cell r="V23" t="str">
            <v/>
          </cell>
          <cell r="W23" t="str">
            <v/>
          </cell>
          <cell r="X23" t="str">
            <v/>
          </cell>
          <cell r="Y23" t="str">
            <v/>
          </cell>
          <cell r="Z23" t="str">
            <v/>
          </cell>
          <cell r="AA23" t="str">
            <v/>
          </cell>
          <cell r="AB23">
            <v>0</v>
          </cell>
          <cell r="AC23">
            <v>0</v>
          </cell>
          <cell r="AD23">
            <v>0</v>
          </cell>
          <cell r="AE23" t="str">
            <v/>
          </cell>
          <cell r="AF23" t="str">
            <v/>
          </cell>
          <cell r="AG23" t="str">
            <v/>
          </cell>
          <cell r="AH23" t="str">
            <v/>
          </cell>
          <cell r="AI23" t="str">
            <v>○</v>
          </cell>
          <cell r="AJ23">
            <v>5077</v>
          </cell>
          <cell r="AK23" t="str">
            <v/>
          </cell>
          <cell r="AL23" t="str">
            <v/>
          </cell>
          <cell r="AM23" t="str">
            <v>○</v>
          </cell>
          <cell r="AN23">
            <v>33455</v>
          </cell>
          <cell r="AO23" t="str">
            <v>○</v>
          </cell>
        </row>
        <row r="24">
          <cell r="C24">
            <v>113</v>
          </cell>
          <cell r="D24" t="str">
            <v>B102</v>
          </cell>
          <cell r="E24" t="str">
            <v>青森</v>
          </cell>
          <cell r="F24" t="str">
            <v>八戸工大一</v>
          </cell>
          <cell r="G24">
            <v>1</v>
          </cell>
          <cell r="H24" t="str">
            <v>佐々木　悠人</v>
          </cell>
          <cell r="I24">
            <v>0</v>
          </cell>
          <cell r="J24">
            <v>0</v>
          </cell>
          <cell r="K24">
            <v>0</v>
          </cell>
          <cell r="L24">
            <v>2</v>
          </cell>
          <cell r="M24" t="str">
            <v>正選手</v>
          </cell>
          <cell r="N24" t="str">
            <v>○</v>
          </cell>
          <cell r="O24">
            <v>12552</v>
          </cell>
          <cell r="P24" t="str">
            <v/>
          </cell>
          <cell r="Q24" t="str">
            <v/>
          </cell>
          <cell r="R24" t="str">
            <v/>
          </cell>
          <cell r="S24" t="str">
            <v/>
          </cell>
          <cell r="T24">
            <v>0</v>
          </cell>
          <cell r="U24">
            <v>0</v>
          </cell>
          <cell r="V24" t="str">
            <v/>
          </cell>
          <cell r="W24" t="str">
            <v/>
          </cell>
          <cell r="X24" t="str">
            <v/>
          </cell>
          <cell r="Y24" t="str">
            <v/>
          </cell>
          <cell r="Z24" t="str">
            <v/>
          </cell>
          <cell r="AA24" t="str">
            <v/>
          </cell>
          <cell r="AB24">
            <v>0</v>
          </cell>
          <cell r="AC24">
            <v>0</v>
          </cell>
          <cell r="AD24">
            <v>400</v>
          </cell>
          <cell r="AE24" t="str">
            <v/>
          </cell>
          <cell r="AF24" t="str">
            <v>○</v>
          </cell>
          <cell r="AG24">
            <v>60047</v>
          </cell>
          <cell r="AH24">
            <v>0</v>
          </cell>
          <cell r="AI24" t="str">
            <v/>
          </cell>
          <cell r="AJ24" t="str">
            <v/>
          </cell>
          <cell r="AK24" t="str">
            <v/>
          </cell>
          <cell r="AL24" t="str">
            <v/>
          </cell>
          <cell r="AM24" t="str">
            <v/>
          </cell>
          <cell r="AN24" t="str">
            <v/>
          </cell>
          <cell r="AO24" t="str">
            <v/>
          </cell>
        </row>
        <row r="25">
          <cell r="C25">
            <v>114</v>
          </cell>
          <cell r="D25" t="str">
            <v>B102</v>
          </cell>
          <cell r="E25" t="str">
            <v>青森</v>
          </cell>
          <cell r="F25" t="str">
            <v>八戸工大一</v>
          </cell>
          <cell r="G25">
            <v>2</v>
          </cell>
          <cell r="H25" t="str">
            <v>佐々木　創希</v>
          </cell>
          <cell r="I25">
            <v>0</v>
          </cell>
          <cell r="J25">
            <v>0</v>
          </cell>
          <cell r="K25">
            <v>0</v>
          </cell>
          <cell r="L25">
            <v>2</v>
          </cell>
          <cell r="M25" t="str">
            <v>正選手</v>
          </cell>
          <cell r="N25" t="str">
            <v/>
          </cell>
          <cell r="O25" t="str">
            <v/>
          </cell>
          <cell r="P25" t="str">
            <v>○</v>
          </cell>
          <cell r="Q25">
            <v>35936</v>
          </cell>
          <cell r="R25" t="str">
            <v/>
          </cell>
          <cell r="S25" t="str">
            <v/>
          </cell>
          <cell r="T25" t="str">
            <v/>
          </cell>
          <cell r="U25" t="str">
            <v/>
          </cell>
          <cell r="V25">
            <v>0</v>
          </cell>
          <cell r="W25">
            <v>0</v>
          </cell>
          <cell r="X25" t="str">
            <v/>
          </cell>
          <cell r="Y25" t="str">
            <v/>
          </cell>
          <cell r="Z25" t="str">
            <v/>
          </cell>
          <cell r="AA25" t="str">
            <v/>
          </cell>
          <cell r="AB25" t="str">
            <v>○</v>
          </cell>
          <cell r="AC25">
            <v>12534</v>
          </cell>
          <cell r="AD25">
            <v>400</v>
          </cell>
          <cell r="AE25">
            <v>11104.555</v>
          </cell>
          <cell r="AF25">
            <v>0</v>
          </cell>
          <cell r="AG25">
            <v>0</v>
          </cell>
          <cell r="AH25" t="str">
            <v>○</v>
          </cell>
          <cell r="AI25" t="str">
            <v/>
          </cell>
          <cell r="AJ25" t="str">
            <v/>
          </cell>
          <cell r="AK25" t="str">
            <v/>
          </cell>
          <cell r="AL25" t="str">
            <v/>
          </cell>
          <cell r="AM25" t="str">
            <v/>
          </cell>
          <cell r="AN25" t="str">
            <v/>
          </cell>
          <cell r="AO25" t="str">
            <v/>
          </cell>
        </row>
        <row r="26">
          <cell r="C26">
            <v>115</v>
          </cell>
          <cell r="D26" t="str">
            <v>B102</v>
          </cell>
          <cell r="E26" t="str">
            <v>青森</v>
          </cell>
          <cell r="F26" t="str">
            <v>八戸工大一</v>
          </cell>
          <cell r="G26">
            <v>3</v>
          </cell>
          <cell r="H26" t="str">
            <v>近藤　太朗</v>
          </cell>
          <cell r="I26">
            <v>0</v>
          </cell>
          <cell r="J26">
            <v>0</v>
          </cell>
          <cell r="K26">
            <v>0</v>
          </cell>
          <cell r="L26">
            <v>2</v>
          </cell>
          <cell r="M26" t="str">
            <v>正選手</v>
          </cell>
          <cell r="N26" t="str">
            <v/>
          </cell>
          <cell r="O26" t="str">
            <v/>
          </cell>
          <cell r="P26" t="str">
            <v/>
          </cell>
          <cell r="Q26" t="str">
            <v/>
          </cell>
          <cell r="R26" t="str">
            <v>○</v>
          </cell>
          <cell r="S26">
            <v>1451</v>
          </cell>
          <cell r="T26" t="str">
            <v/>
          </cell>
          <cell r="U26" t="str">
            <v/>
          </cell>
          <cell r="V26" t="str">
            <v/>
          </cell>
          <cell r="W26" t="str">
            <v/>
          </cell>
          <cell r="X26">
            <v>0</v>
          </cell>
          <cell r="Y26">
            <v>0</v>
          </cell>
          <cell r="Z26" t="str">
            <v/>
          </cell>
          <cell r="AA26" t="str">
            <v/>
          </cell>
          <cell r="AB26">
            <v>0</v>
          </cell>
          <cell r="AC26">
            <v>0</v>
          </cell>
          <cell r="AD26">
            <v>400</v>
          </cell>
          <cell r="AE26" t="str">
            <v/>
          </cell>
          <cell r="AF26" t="str">
            <v>○</v>
          </cell>
          <cell r="AG26">
            <v>60047</v>
          </cell>
          <cell r="AH26">
            <v>0</v>
          </cell>
          <cell r="AI26" t="str">
            <v/>
          </cell>
          <cell r="AJ26" t="str">
            <v/>
          </cell>
          <cell r="AK26" t="str">
            <v/>
          </cell>
          <cell r="AL26" t="str">
            <v/>
          </cell>
          <cell r="AM26" t="str">
            <v/>
          </cell>
          <cell r="AN26" t="str">
            <v/>
          </cell>
          <cell r="AO26" t="str">
            <v/>
          </cell>
        </row>
        <row r="27">
          <cell r="C27">
            <v>116</v>
          </cell>
          <cell r="D27" t="str">
            <v>B102</v>
          </cell>
          <cell r="E27" t="str">
            <v>青森</v>
          </cell>
          <cell r="F27" t="str">
            <v>八戸工大一</v>
          </cell>
          <cell r="G27">
            <v>4</v>
          </cell>
          <cell r="H27" t="str">
            <v>尾崎　真央</v>
          </cell>
          <cell r="I27">
            <v>0</v>
          </cell>
          <cell r="J27">
            <v>0</v>
          </cell>
          <cell r="K27">
            <v>0</v>
          </cell>
          <cell r="L27">
            <v>2</v>
          </cell>
          <cell r="M27" t="str">
            <v>正選手</v>
          </cell>
          <cell r="N27" t="str">
            <v/>
          </cell>
          <cell r="O27" t="str">
            <v/>
          </cell>
          <cell r="P27" t="str">
            <v/>
          </cell>
          <cell r="Q27" t="str">
            <v/>
          </cell>
          <cell r="R27" t="str">
            <v/>
          </cell>
          <cell r="S27" t="str">
            <v/>
          </cell>
          <cell r="T27" t="str">
            <v>○</v>
          </cell>
          <cell r="U27">
            <v>4</v>
          </cell>
          <cell r="V27" t="str">
            <v/>
          </cell>
          <cell r="W27" t="str">
            <v/>
          </cell>
          <cell r="X27" t="str">
            <v/>
          </cell>
          <cell r="Y27" t="str">
            <v/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400</v>
          </cell>
          <cell r="AE27" t="str">
            <v/>
          </cell>
          <cell r="AF27" t="str">
            <v>○</v>
          </cell>
          <cell r="AG27">
            <v>60047</v>
          </cell>
          <cell r="AH27">
            <v>0</v>
          </cell>
          <cell r="AI27" t="str">
            <v/>
          </cell>
          <cell r="AJ27" t="str">
            <v/>
          </cell>
          <cell r="AK27" t="str">
            <v/>
          </cell>
          <cell r="AL27" t="str">
            <v/>
          </cell>
          <cell r="AM27" t="str">
            <v/>
          </cell>
          <cell r="AN27" t="str">
            <v/>
          </cell>
          <cell r="AO27" t="str">
            <v/>
          </cell>
        </row>
        <row r="28">
          <cell r="C28">
            <v>117</v>
          </cell>
          <cell r="D28" t="str">
            <v>B102</v>
          </cell>
          <cell r="E28" t="str">
            <v>青森</v>
          </cell>
          <cell r="F28" t="str">
            <v>八戸工大一</v>
          </cell>
          <cell r="G28">
            <v>5</v>
          </cell>
          <cell r="H28" t="str">
            <v>佐藤　匡哉</v>
          </cell>
          <cell r="I28">
            <v>0</v>
          </cell>
          <cell r="J28">
            <v>0</v>
          </cell>
          <cell r="K28">
            <v>0</v>
          </cell>
          <cell r="L28">
            <v>2</v>
          </cell>
          <cell r="M28" t="str">
            <v>正選手</v>
          </cell>
          <cell r="N28" t="str">
            <v/>
          </cell>
          <cell r="O28" t="str">
            <v/>
          </cell>
          <cell r="P28" t="str">
            <v/>
          </cell>
          <cell r="Q28" t="str">
            <v/>
          </cell>
          <cell r="R28" t="str">
            <v/>
          </cell>
          <cell r="S28" t="str">
            <v/>
          </cell>
          <cell r="T28" t="str">
            <v/>
          </cell>
          <cell r="U28" t="str">
            <v/>
          </cell>
          <cell r="V28" t="str">
            <v>○</v>
          </cell>
          <cell r="W28">
            <v>1</v>
          </cell>
          <cell r="X28" t="str">
            <v/>
          </cell>
          <cell r="Y28" t="str">
            <v/>
          </cell>
          <cell r="Z28" t="str">
            <v/>
          </cell>
          <cell r="AA28" t="str">
            <v/>
          </cell>
          <cell r="AB28" t="str">
            <v>○</v>
          </cell>
          <cell r="AC28">
            <v>12534</v>
          </cell>
          <cell r="AD28">
            <v>400</v>
          </cell>
          <cell r="AE28">
            <v>11104.555</v>
          </cell>
          <cell r="AF28">
            <v>0</v>
          </cell>
          <cell r="AG28">
            <v>0</v>
          </cell>
          <cell r="AH28" t="str">
            <v>○</v>
          </cell>
          <cell r="AI28" t="str">
            <v/>
          </cell>
          <cell r="AJ28" t="str">
            <v/>
          </cell>
          <cell r="AK28" t="str">
            <v/>
          </cell>
          <cell r="AL28" t="str">
            <v/>
          </cell>
          <cell r="AM28" t="str">
            <v/>
          </cell>
          <cell r="AN28" t="str">
            <v/>
          </cell>
          <cell r="AO28" t="str">
            <v/>
          </cell>
        </row>
        <row r="29">
          <cell r="C29">
            <v>118</v>
          </cell>
          <cell r="D29" t="str">
            <v>B102</v>
          </cell>
          <cell r="E29" t="str">
            <v>青森</v>
          </cell>
          <cell r="F29" t="str">
            <v>八戸工大一</v>
          </cell>
          <cell r="G29">
            <v>6</v>
          </cell>
          <cell r="H29" t="str">
            <v>阿部　将也</v>
          </cell>
          <cell r="I29">
            <v>0</v>
          </cell>
          <cell r="J29">
            <v>0</v>
          </cell>
          <cell r="K29">
            <v>0</v>
          </cell>
          <cell r="L29">
            <v>3</v>
          </cell>
          <cell r="M29" t="str">
            <v>正選手</v>
          </cell>
          <cell r="N29" t="str">
            <v/>
          </cell>
          <cell r="O29" t="str">
            <v/>
          </cell>
          <cell r="P29" t="str">
            <v/>
          </cell>
          <cell r="Q29" t="str">
            <v/>
          </cell>
          <cell r="R29" t="str">
            <v/>
          </cell>
          <cell r="S29" t="str">
            <v/>
          </cell>
          <cell r="T29" t="str">
            <v/>
          </cell>
          <cell r="U29" t="str">
            <v/>
          </cell>
          <cell r="V29" t="str">
            <v/>
          </cell>
          <cell r="W29" t="str">
            <v/>
          </cell>
          <cell r="X29" t="str">
            <v>○</v>
          </cell>
          <cell r="Y29">
            <v>3</v>
          </cell>
          <cell r="Z29" t="str">
            <v/>
          </cell>
          <cell r="AA29" t="str">
            <v/>
          </cell>
          <cell r="AB29" t="str">
            <v>○</v>
          </cell>
          <cell r="AC29">
            <v>12534</v>
          </cell>
          <cell r="AD29">
            <v>400</v>
          </cell>
          <cell r="AE29">
            <v>11104.555</v>
          </cell>
          <cell r="AF29">
            <v>0</v>
          </cell>
          <cell r="AG29">
            <v>0</v>
          </cell>
          <cell r="AH29" t="str">
            <v>○</v>
          </cell>
          <cell r="AI29" t="str">
            <v/>
          </cell>
          <cell r="AJ29" t="str">
            <v/>
          </cell>
          <cell r="AK29" t="str">
            <v/>
          </cell>
          <cell r="AL29" t="str">
            <v/>
          </cell>
          <cell r="AM29" t="str">
            <v/>
          </cell>
          <cell r="AN29" t="str">
            <v/>
          </cell>
          <cell r="AO29" t="str">
            <v/>
          </cell>
        </row>
        <row r="30">
          <cell r="C30">
            <v>119</v>
          </cell>
          <cell r="D30" t="str">
            <v>B102</v>
          </cell>
          <cell r="E30" t="str">
            <v>青森</v>
          </cell>
          <cell r="F30" t="str">
            <v>八戸工大一</v>
          </cell>
          <cell r="G30">
            <v>7</v>
          </cell>
          <cell r="H30" t="str">
            <v>岩切　大知</v>
          </cell>
          <cell r="I30">
            <v>0</v>
          </cell>
          <cell r="J30">
            <v>0</v>
          </cell>
          <cell r="K30">
            <v>0</v>
          </cell>
          <cell r="L30">
            <v>2</v>
          </cell>
          <cell r="M30" t="str">
            <v>正選手</v>
          </cell>
          <cell r="N30" t="str">
            <v/>
          </cell>
          <cell r="O30" t="str">
            <v/>
          </cell>
          <cell r="P30" t="str">
            <v/>
          </cell>
          <cell r="Q30" t="str">
            <v/>
          </cell>
          <cell r="R30" t="str">
            <v/>
          </cell>
          <cell r="S30" t="str">
            <v/>
          </cell>
          <cell r="T30" t="str">
            <v/>
          </cell>
          <cell r="U30" t="str">
            <v/>
          </cell>
          <cell r="V30" t="str">
            <v/>
          </cell>
          <cell r="W30" t="str">
            <v/>
          </cell>
          <cell r="X30" t="str">
            <v/>
          </cell>
          <cell r="Y30" t="str">
            <v/>
          </cell>
          <cell r="Z30" t="str">
            <v>○</v>
          </cell>
          <cell r="AA30">
            <v>2</v>
          </cell>
          <cell r="AB30" t="str">
            <v>○</v>
          </cell>
          <cell r="AC30">
            <v>12534</v>
          </cell>
          <cell r="AD30">
            <v>400</v>
          </cell>
          <cell r="AE30">
            <v>11104.555</v>
          </cell>
          <cell r="AF30">
            <v>0</v>
          </cell>
          <cell r="AG30">
            <v>0</v>
          </cell>
          <cell r="AH30">
            <v>0</v>
          </cell>
          <cell r="AI30" t="str">
            <v/>
          </cell>
          <cell r="AJ30" t="str">
            <v/>
          </cell>
          <cell r="AK30" t="str">
            <v/>
          </cell>
          <cell r="AL30" t="str">
            <v/>
          </cell>
          <cell r="AM30" t="str">
            <v/>
          </cell>
          <cell r="AN30" t="str">
            <v/>
          </cell>
          <cell r="AO30" t="str">
            <v/>
          </cell>
        </row>
        <row r="31">
          <cell r="C31">
            <v>120</v>
          </cell>
          <cell r="D31" t="str">
            <v>B102</v>
          </cell>
          <cell r="E31" t="str">
            <v>青森</v>
          </cell>
          <cell r="F31" t="str">
            <v>八戸工大一</v>
          </cell>
          <cell r="G31">
            <v>8</v>
          </cell>
          <cell r="H31" t="str">
            <v>清水　健寛</v>
          </cell>
          <cell r="I31">
            <v>0</v>
          </cell>
          <cell r="J31">
            <v>0</v>
          </cell>
          <cell r="K31">
            <v>0</v>
          </cell>
          <cell r="L31">
            <v>2</v>
          </cell>
          <cell r="M31" t="str">
            <v>正選手</v>
          </cell>
          <cell r="N31">
            <v>0</v>
          </cell>
          <cell r="O31">
            <v>0</v>
          </cell>
          <cell r="P31" t="str">
            <v/>
          </cell>
          <cell r="Q31" t="str">
            <v/>
          </cell>
          <cell r="R31" t="str">
            <v/>
          </cell>
          <cell r="S31" t="str">
            <v/>
          </cell>
          <cell r="T31" t="str">
            <v/>
          </cell>
          <cell r="U31" t="str">
            <v/>
          </cell>
          <cell r="V31" t="str">
            <v/>
          </cell>
          <cell r="W31" t="str">
            <v/>
          </cell>
          <cell r="X31" t="str">
            <v/>
          </cell>
          <cell r="Y31" t="str">
            <v/>
          </cell>
          <cell r="Z31" t="str">
            <v/>
          </cell>
          <cell r="AA31" t="str">
            <v/>
          </cell>
          <cell r="AB31" t="str">
            <v/>
          </cell>
          <cell r="AC31" t="str">
            <v/>
          </cell>
          <cell r="AD31">
            <v>400</v>
          </cell>
          <cell r="AE31" t="str">
            <v/>
          </cell>
          <cell r="AF31" t="str">
            <v>○</v>
          </cell>
          <cell r="AG31">
            <v>60047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 t="str">
            <v/>
          </cell>
          <cell r="AN31" t="str">
            <v/>
          </cell>
          <cell r="AO31" t="str">
            <v>○</v>
          </cell>
        </row>
        <row r="32">
          <cell r="C32">
            <v>121</v>
          </cell>
          <cell r="D32" t="str">
            <v>B102</v>
          </cell>
          <cell r="E32" t="str">
            <v>青森</v>
          </cell>
          <cell r="F32" t="str">
            <v>八戸工大一</v>
          </cell>
          <cell r="G32">
            <v>9</v>
          </cell>
          <cell r="H32" t="str">
            <v>岡田　隆介</v>
          </cell>
          <cell r="I32">
            <v>0</v>
          </cell>
          <cell r="J32">
            <v>0</v>
          </cell>
          <cell r="K32">
            <v>0</v>
          </cell>
          <cell r="L32">
            <v>1</v>
          </cell>
          <cell r="M32" t="str">
            <v>正選手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400</v>
          </cell>
          <cell r="AE32" t="str">
            <v/>
          </cell>
          <cell r="AF32">
            <v>0</v>
          </cell>
          <cell r="AG32">
            <v>0</v>
          </cell>
          <cell r="AH32">
            <v>0</v>
          </cell>
          <cell r="AI32" t="str">
            <v>○</v>
          </cell>
          <cell r="AJ32">
            <v>4513</v>
          </cell>
          <cell r="AK32" t="str">
            <v>○</v>
          </cell>
          <cell r="AL32">
            <v>1588</v>
          </cell>
          <cell r="AM32">
            <v>0</v>
          </cell>
          <cell r="AN32">
            <v>0</v>
          </cell>
          <cell r="AO32" t="str">
            <v>○</v>
          </cell>
        </row>
        <row r="33">
          <cell r="C33">
            <v>122</v>
          </cell>
          <cell r="D33" t="str">
            <v>B103</v>
          </cell>
          <cell r="E33" t="str">
            <v>青森</v>
          </cell>
          <cell r="F33" t="str">
            <v>青森山田</v>
          </cell>
          <cell r="G33">
            <v>10</v>
          </cell>
          <cell r="H33" t="str">
            <v>木村　龍児</v>
          </cell>
          <cell r="I33">
            <v>0</v>
          </cell>
          <cell r="J33">
            <v>0</v>
          </cell>
          <cell r="K33">
            <v>0</v>
          </cell>
          <cell r="L33">
            <v>2</v>
          </cell>
          <cell r="M33" t="str">
            <v>正選手</v>
          </cell>
          <cell r="N33" t="str">
            <v>○</v>
          </cell>
          <cell r="O33">
            <v>11388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400</v>
          </cell>
          <cell r="AE33" t="str">
            <v/>
          </cell>
          <cell r="AF33" t="str">
            <v>○</v>
          </cell>
          <cell r="AG33">
            <v>45339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</row>
        <row r="34">
          <cell r="C34">
            <v>123</v>
          </cell>
          <cell r="D34" t="str">
            <v>B103</v>
          </cell>
          <cell r="E34" t="str">
            <v>青森</v>
          </cell>
          <cell r="F34" t="str">
            <v>青森山田</v>
          </cell>
          <cell r="G34">
            <v>11</v>
          </cell>
          <cell r="H34" t="str">
            <v>蝦名　拓人</v>
          </cell>
          <cell r="I34">
            <v>0</v>
          </cell>
          <cell r="J34">
            <v>0</v>
          </cell>
          <cell r="K34">
            <v>0</v>
          </cell>
          <cell r="L34">
            <v>1</v>
          </cell>
          <cell r="M34" t="str">
            <v>正選手</v>
          </cell>
          <cell r="N34">
            <v>0</v>
          </cell>
          <cell r="O34">
            <v>0</v>
          </cell>
          <cell r="P34" t="str">
            <v>○</v>
          </cell>
          <cell r="Q34">
            <v>35670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400</v>
          </cell>
          <cell r="AE34" t="str">
            <v/>
          </cell>
          <cell r="AF34" t="str">
            <v>○</v>
          </cell>
          <cell r="AG34">
            <v>45339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</row>
        <row r="35">
          <cell r="C35">
            <v>124</v>
          </cell>
          <cell r="D35" t="str">
            <v>B103</v>
          </cell>
          <cell r="E35" t="str">
            <v>青森</v>
          </cell>
          <cell r="F35" t="str">
            <v>青森山田</v>
          </cell>
          <cell r="G35">
            <v>14</v>
          </cell>
          <cell r="H35" t="str">
            <v>浅坂　靖子</v>
          </cell>
          <cell r="I35">
            <v>0</v>
          </cell>
          <cell r="J35">
            <v>0</v>
          </cell>
          <cell r="K35">
            <v>0</v>
          </cell>
          <cell r="L35">
            <v>3</v>
          </cell>
          <cell r="M35" t="str">
            <v>正選手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 t="str">
            <v>○</v>
          </cell>
          <cell r="S35">
            <v>1316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 t="str">
            <v>○</v>
          </cell>
          <cell r="AC35">
            <v>12775</v>
          </cell>
          <cell r="AD35">
            <v>400</v>
          </cell>
          <cell r="AE35">
            <v>11305.1875</v>
          </cell>
          <cell r="AF35">
            <v>0</v>
          </cell>
          <cell r="AG35">
            <v>0</v>
          </cell>
          <cell r="AH35" t="str">
            <v>○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</row>
        <row r="36">
          <cell r="C36">
            <v>125</v>
          </cell>
          <cell r="D36" t="str">
            <v>B103</v>
          </cell>
          <cell r="E36" t="str">
            <v>青森</v>
          </cell>
          <cell r="F36" t="str">
            <v>青森山田</v>
          </cell>
          <cell r="G36">
            <v>4</v>
          </cell>
          <cell r="H36" t="str">
            <v>越田　拓磨</v>
          </cell>
          <cell r="I36">
            <v>0</v>
          </cell>
          <cell r="J36">
            <v>0</v>
          </cell>
          <cell r="K36">
            <v>0</v>
          </cell>
          <cell r="L36">
            <v>3</v>
          </cell>
          <cell r="M36" t="str">
            <v>正選手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 t="str">
            <v>○</v>
          </cell>
          <cell r="U36">
            <v>2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400</v>
          </cell>
          <cell r="AE36" t="str">
            <v/>
          </cell>
          <cell r="AF36" t="str">
            <v>○</v>
          </cell>
          <cell r="AG36">
            <v>45339</v>
          </cell>
          <cell r="AH36" t="str">
            <v>○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</row>
        <row r="37">
          <cell r="C37">
            <v>126</v>
          </cell>
          <cell r="D37" t="str">
            <v>B103</v>
          </cell>
          <cell r="E37" t="str">
            <v>青森</v>
          </cell>
          <cell r="F37" t="str">
            <v>青森山田</v>
          </cell>
          <cell r="G37">
            <v>5</v>
          </cell>
          <cell r="H37" t="str">
            <v>吉田　充紀</v>
          </cell>
          <cell r="I37">
            <v>0</v>
          </cell>
          <cell r="J37">
            <v>0</v>
          </cell>
          <cell r="K37">
            <v>0</v>
          </cell>
          <cell r="L37">
            <v>3</v>
          </cell>
          <cell r="M37" t="str">
            <v>正選手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 t="str">
            <v>○</v>
          </cell>
          <cell r="W37">
            <v>2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400</v>
          </cell>
          <cell r="AE37" t="str">
            <v/>
          </cell>
          <cell r="AF37" t="str">
            <v>○</v>
          </cell>
          <cell r="AG37">
            <v>45339</v>
          </cell>
          <cell r="AH37" t="str">
            <v>○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</row>
        <row r="38">
          <cell r="C38">
            <v>127</v>
          </cell>
          <cell r="D38" t="str">
            <v>B103</v>
          </cell>
          <cell r="E38" t="str">
            <v>青森</v>
          </cell>
          <cell r="F38" t="str">
            <v>青森山田</v>
          </cell>
          <cell r="G38">
            <v>6</v>
          </cell>
          <cell r="H38" t="str">
            <v>佐々木　峻平</v>
          </cell>
          <cell r="I38">
            <v>0</v>
          </cell>
          <cell r="J38">
            <v>0</v>
          </cell>
          <cell r="K38">
            <v>0</v>
          </cell>
          <cell r="L38">
            <v>3</v>
          </cell>
          <cell r="M38" t="str">
            <v>正選手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 t="str">
            <v>○</v>
          </cell>
          <cell r="Y38">
            <v>2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400</v>
          </cell>
          <cell r="AE38" t="str">
            <v/>
          </cell>
          <cell r="AF38" t="str">
            <v>○</v>
          </cell>
          <cell r="AG38">
            <v>45339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</row>
        <row r="39">
          <cell r="C39">
            <v>128</v>
          </cell>
          <cell r="D39" t="str">
            <v>B103</v>
          </cell>
          <cell r="E39" t="str">
            <v>青森</v>
          </cell>
          <cell r="F39" t="str">
            <v>青森山田</v>
          </cell>
          <cell r="G39">
            <v>7</v>
          </cell>
          <cell r="H39" t="str">
            <v>小山　拓実</v>
          </cell>
          <cell r="I39">
            <v>0</v>
          </cell>
          <cell r="J39">
            <v>0</v>
          </cell>
          <cell r="K39">
            <v>0</v>
          </cell>
          <cell r="L39">
            <v>3</v>
          </cell>
          <cell r="M39" t="str">
            <v>正選手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 t="str">
            <v>○</v>
          </cell>
          <cell r="AA39">
            <v>3</v>
          </cell>
          <cell r="AB39">
            <v>0</v>
          </cell>
          <cell r="AC39">
            <v>0</v>
          </cell>
          <cell r="AD39">
            <v>400</v>
          </cell>
          <cell r="AE39" t="str">
            <v/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</row>
        <row r="40">
          <cell r="C40">
            <v>129</v>
          </cell>
          <cell r="D40" t="str">
            <v>B103</v>
          </cell>
          <cell r="E40" t="str">
            <v>青森</v>
          </cell>
          <cell r="F40" t="str">
            <v>青森山田</v>
          </cell>
          <cell r="G40">
            <v>8</v>
          </cell>
          <cell r="H40" t="str">
            <v>山口　和也</v>
          </cell>
          <cell r="I40">
            <v>0</v>
          </cell>
          <cell r="J40">
            <v>0</v>
          </cell>
          <cell r="K40">
            <v>0</v>
          </cell>
          <cell r="L40">
            <v>1</v>
          </cell>
          <cell r="M40" t="str">
            <v>正選手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 t="str">
            <v>○</v>
          </cell>
          <cell r="AC40">
            <v>12775</v>
          </cell>
          <cell r="AD40">
            <v>400</v>
          </cell>
          <cell r="AE40">
            <v>11305.1875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</row>
        <row r="41">
          <cell r="C41">
            <v>130</v>
          </cell>
          <cell r="D41" t="str">
            <v>B103</v>
          </cell>
          <cell r="E41" t="str">
            <v>青森</v>
          </cell>
          <cell r="F41" t="str">
            <v>青森山田</v>
          </cell>
          <cell r="G41">
            <v>9</v>
          </cell>
          <cell r="H41" t="str">
            <v>宮崎　雄貴</v>
          </cell>
          <cell r="I41">
            <v>0</v>
          </cell>
          <cell r="J41">
            <v>0</v>
          </cell>
          <cell r="K41">
            <v>0</v>
          </cell>
          <cell r="L41">
            <v>1</v>
          </cell>
          <cell r="M41" t="str">
            <v>正選手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 t="str">
            <v>○</v>
          </cell>
          <cell r="AC41">
            <v>12775</v>
          </cell>
          <cell r="AD41">
            <v>400</v>
          </cell>
          <cell r="AE41">
            <v>11305.1875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</row>
        <row r="42">
          <cell r="C42">
            <v>131</v>
          </cell>
          <cell r="D42" t="str">
            <v>B103</v>
          </cell>
          <cell r="E42" t="str">
            <v>青森</v>
          </cell>
          <cell r="F42" t="str">
            <v>青森山田</v>
          </cell>
          <cell r="G42">
            <v>10</v>
          </cell>
          <cell r="H42" t="str">
            <v>八木澤　友貴</v>
          </cell>
          <cell r="I42">
            <v>0</v>
          </cell>
          <cell r="J42">
            <v>0</v>
          </cell>
          <cell r="K42">
            <v>0</v>
          </cell>
          <cell r="L42">
            <v>1</v>
          </cell>
          <cell r="M42" t="str">
            <v>正選手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 t="str">
            <v>○</v>
          </cell>
          <cell r="AC42">
            <v>12775</v>
          </cell>
          <cell r="AD42">
            <v>400</v>
          </cell>
          <cell r="AE42">
            <v>11305.1875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0</v>
          </cell>
        </row>
        <row r="43">
          <cell r="C43">
            <v>132</v>
          </cell>
          <cell r="D43" t="str">
            <v>B103</v>
          </cell>
          <cell r="E43" t="str">
            <v>青森</v>
          </cell>
          <cell r="F43" t="str">
            <v>青森山田</v>
          </cell>
          <cell r="G43">
            <v>11</v>
          </cell>
          <cell r="H43" t="str">
            <v>加藤　優也</v>
          </cell>
          <cell r="I43">
            <v>0</v>
          </cell>
          <cell r="J43">
            <v>0</v>
          </cell>
          <cell r="K43">
            <v>0</v>
          </cell>
          <cell r="L43">
            <v>1</v>
          </cell>
          <cell r="M43" t="str">
            <v>正選手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 t="str">
            <v>○</v>
          </cell>
          <cell r="AC43">
            <v>12775</v>
          </cell>
          <cell r="AD43">
            <v>400</v>
          </cell>
          <cell r="AE43">
            <v>11305.1875</v>
          </cell>
          <cell r="AF43">
            <v>0</v>
          </cell>
          <cell r="AG43">
            <v>0</v>
          </cell>
          <cell r="AH43" t="str">
            <v/>
          </cell>
          <cell r="AI43" t="str">
            <v/>
          </cell>
          <cell r="AJ43" t="str">
            <v/>
          </cell>
          <cell r="AK43" t="str">
            <v/>
          </cell>
          <cell r="AL43" t="str">
            <v/>
          </cell>
          <cell r="AM43" t="str">
            <v/>
          </cell>
          <cell r="AN43" t="str">
            <v/>
          </cell>
          <cell r="AO43" t="str">
            <v/>
          </cell>
        </row>
        <row r="44">
          <cell r="C44">
            <v>133</v>
          </cell>
          <cell r="D44" t="str">
            <v>B103</v>
          </cell>
          <cell r="E44" t="str">
            <v>青森</v>
          </cell>
          <cell r="F44" t="str">
            <v>青森山田</v>
          </cell>
          <cell r="G44">
            <v>12</v>
          </cell>
          <cell r="H44" t="str">
            <v>東　圭太</v>
          </cell>
          <cell r="I44">
            <v>0</v>
          </cell>
          <cell r="J44">
            <v>0</v>
          </cell>
          <cell r="K44">
            <v>0</v>
          </cell>
          <cell r="L44">
            <v>1</v>
          </cell>
          <cell r="M44" t="str">
            <v>正選手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400</v>
          </cell>
          <cell r="AE44" t="str">
            <v/>
          </cell>
          <cell r="AF44" t="str">
            <v>○</v>
          </cell>
          <cell r="AG44">
            <v>45339</v>
          </cell>
          <cell r="AH44" t="str">
            <v/>
          </cell>
          <cell r="AI44" t="str">
            <v/>
          </cell>
          <cell r="AJ44" t="str">
            <v/>
          </cell>
          <cell r="AK44" t="str">
            <v/>
          </cell>
          <cell r="AL44" t="str">
            <v/>
          </cell>
          <cell r="AM44" t="str">
            <v/>
          </cell>
          <cell r="AN44" t="str">
            <v/>
          </cell>
          <cell r="AO44" t="str">
            <v/>
          </cell>
        </row>
        <row r="45">
          <cell r="C45">
            <v>134</v>
          </cell>
          <cell r="D45" t="str">
            <v>B104</v>
          </cell>
          <cell r="E45" t="str">
            <v>青森</v>
          </cell>
          <cell r="F45" t="str">
            <v>青森商</v>
          </cell>
          <cell r="G45">
            <v>1</v>
          </cell>
          <cell r="H45" t="str">
            <v>富田　一真</v>
          </cell>
          <cell r="I45">
            <v>0</v>
          </cell>
          <cell r="J45">
            <v>0</v>
          </cell>
          <cell r="K45">
            <v>0</v>
          </cell>
          <cell r="L45">
            <v>1</v>
          </cell>
          <cell r="M45" t="str">
            <v>正選手</v>
          </cell>
          <cell r="N45" t="str">
            <v>○</v>
          </cell>
          <cell r="O45">
            <v>13241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400</v>
          </cell>
          <cell r="AE45" t="str">
            <v/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</row>
        <row r="46">
          <cell r="C46">
            <v>135</v>
          </cell>
          <cell r="D46" t="str">
            <v>B104</v>
          </cell>
          <cell r="E46" t="str">
            <v>青森</v>
          </cell>
          <cell r="F46" t="str">
            <v>青森商</v>
          </cell>
          <cell r="G46">
            <v>2</v>
          </cell>
          <cell r="H46" t="str">
            <v>対馬　真秀</v>
          </cell>
          <cell r="I46">
            <v>0</v>
          </cell>
          <cell r="J46">
            <v>0</v>
          </cell>
          <cell r="K46">
            <v>0</v>
          </cell>
          <cell r="L46">
            <v>3</v>
          </cell>
          <cell r="M46" t="str">
            <v>正選手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 t="str">
            <v>○</v>
          </cell>
          <cell r="S46">
            <v>1194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 t="str">
            <v>○</v>
          </cell>
          <cell r="AC46">
            <v>12827</v>
          </cell>
          <cell r="AD46">
            <v>400</v>
          </cell>
          <cell r="AE46">
            <v>11348.477500000001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</row>
        <row r="47">
          <cell r="C47">
            <v>136</v>
          </cell>
          <cell r="D47" t="str">
            <v>B104</v>
          </cell>
          <cell r="E47" t="str">
            <v>青森</v>
          </cell>
          <cell r="F47" t="str">
            <v>青森商</v>
          </cell>
          <cell r="G47">
            <v>3</v>
          </cell>
          <cell r="H47" t="str">
            <v>小笠原　健人</v>
          </cell>
          <cell r="I47">
            <v>0</v>
          </cell>
          <cell r="J47">
            <v>0</v>
          </cell>
          <cell r="K47">
            <v>0</v>
          </cell>
          <cell r="L47">
            <v>1</v>
          </cell>
          <cell r="M47" t="str">
            <v>正選手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 t="str">
            <v>○</v>
          </cell>
          <cell r="U47">
            <v>3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 t="str">
            <v>○</v>
          </cell>
          <cell r="AC47">
            <v>12827</v>
          </cell>
          <cell r="AD47">
            <v>400</v>
          </cell>
          <cell r="AE47">
            <v>11348.477500000001</v>
          </cell>
          <cell r="AF47">
            <v>0</v>
          </cell>
          <cell r="AG47">
            <v>0</v>
          </cell>
          <cell r="AH47" t="str">
            <v>○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0</v>
          </cell>
        </row>
        <row r="48">
          <cell r="C48">
            <v>137</v>
          </cell>
          <cell r="D48" t="str">
            <v>B104</v>
          </cell>
          <cell r="E48" t="str">
            <v>青森</v>
          </cell>
          <cell r="F48" t="str">
            <v>青森商</v>
          </cell>
          <cell r="G48">
            <v>4</v>
          </cell>
          <cell r="H48" t="str">
            <v>三上　竜生</v>
          </cell>
          <cell r="I48">
            <v>0</v>
          </cell>
          <cell r="J48">
            <v>0</v>
          </cell>
          <cell r="K48">
            <v>0</v>
          </cell>
          <cell r="L48">
            <v>3</v>
          </cell>
          <cell r="M48" t="str">
            <v>正選手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 t="str">
            <v>○</v>
          </cell>
          <cell r="W48">
            <v>4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 t="str">
            <v>○</v>
          </cell>
          <cell r="AC48">
            <v>12827</v>
          </cell>
          <cell r="AD48">
            <v>400</v>
          </cell>
          <cell r="AE48">
            <v>11348.477500000001</v>
          </cell>
          <cell r="AF48">
            <v>0</v>
          </cell>
          <cell r="AG48">
            <v>0</v>
          </cell>
          <cell r="AH48" t="str">
            <v>○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</row>
        <row r="49">
          <cell r="C49">
            <v>138</v>
          </cell>
          <cell r="D49" t="str">
            <v>B104</v>
          </cell>
          <cell r="E49" t="str">
            <v>青森</v>
          </cell>
          <cell r="F49" t="str">
            <v>青森商</v>
          </cell>
          <cell r="G49">
            <v>5</v>
          </cell>
          <cell r="H49" t="str">
            <v>大澗　龍平</v>
          </cell>
          <cell r="I49">
            <v>0</v>
          </cell>
          <cell r="J49">
            <v>0</v>
          </cell>
          <cell r="K49">
            <v>0</v>
          </cell>
          <cell r="L49">
            <v>1</v>
          </cell>
          <cell r="M49" t="str">
            <v>正選手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 t="str">
            <v>○</v>
          </cell>
          <cell r="Y49">
            <v>5</v>
          </cell>
          <cell r="Z49">
            <v>0</v>
          </cell>
          <cell r="AA49">
            <v>0</v>
          </cell>
          <cell r="AB49" t="str">
            <v>○</v>
          </cell>
          <cell r="AC49">
            <v>12827</v>
          </cell>
          <cell r="AD49">
            <v>400</v>
          </cell>
          <cell r="AE49">
            <v>11348.477500000001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</row>
        <row r="50">
          <cell r="C50">
            <v>139</v>
          </cell>
          <cell r="D50" t="str">
            <v>B104</v>
          </cell>
          <cell r="E50" t="str">
            <v>青森</v>
          </cell>
          <cell r="F50" t="str">
            <v>青森商</v>
          </cell>
          <cell r="G50">
            <v>6</v>
          </cell>
          <cell r="H50" t="str">
            <v>和田　匠永</v>
          </cell>
          <cell r="I50">
            <v>0</v>
          </cell>
          <cell r="J50">
            <v>0</v>
          </cell>
          <cell r="K50">
            <v>0</v>
          </cell>
          <cell r="L50">
            <v>3</v>
          </cell>
          <cell r="M50" t="str">
            <v>正選手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 t="str">
            <v>○</v>
          </cell>
          <cell r="AA50">
            <v>1</v>
          </cell>
          <cell r="AB50" t="str">
            <v>○</v>
          </cell>
          <cell r="AC50">
            <v>12827</v>
          </cell>
          <cell r="AD50">
            <v>400</v>
          </cell>
          <cell r="AE50">
            <v>11348.477500000001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  <cell r="AN50">
            <v>0</v>
          </cell>
          <cell r="AO50">
            <v>0</v>
          </cell>
        </row>
        <row r="51">
          <cell r="C51">
            <v>140</v>
          </cell>
          <cell r="D51" t="str">
            <v>B104</v>
          </cell>
          <cell r="E51" t="str">
            <v>青森</v>
          </cell>
          <cell r="F51" t="str">
            <v>青森商</v>
          </cell>
          <cell r="G51">
            <v>7</v>
          </cell>
          <cell r="H51" t="str">
            <v>小峰　未羽</v>
          </cell>
          <cell r="I51">
            <v>0</v>
          </cell>
          <cell r="J51">
            <v>0</v>
          </cell>
          <cell r="K51">
            <v>0</v>
          </cell>
          <cell r="L51">
            <v>3</v>
          </cell>
          <cell r="M51" t="str">
            <v>女子選手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400</v>
          </cell>
          <cell r="AE51" t="str">
            <v/>
          </cell>
          <cell r="AF51">
            <v>0</v>
          </cell>
          <cell r="AG51">
            <v>0</v>
          </cell>
          <cell r="AH51">
            <v>0</v>
          </cell>
          <cell r="AI51" t="str">
            <v>○</v>
          </cell>
          <cell r="AJ51">
            <v>4686</v>
          </cell>
          <cell r="AK51">
            <v>0</v>
          </cell>
          <cell r="AL51">
            <v>0</v>
          </cell>
          <cell r="AM51" t="str">
            <v>○</v>
          </cell>
          <cell r="AN51">
            <v>31388</v>
          </cell>
          <cell r="AO51" t="str">
            <v>○</v>
          </cell>
        </row>
        <row r="52">
          <cell r="C52">
            <v>141</v>
          </cell>
          <cell r="D52" t="str">
            <v>B105</v>
          </cell>
          <cell r="E52" t="str">
            <v>青森</v>
          </cell>
          <cell r="F52" t="str">
            <v>十和田工</v>
          </cell>
          <cell r="G52">
            <v>1</v>
          </cell>
          <cell r="H52" t="str">
            <v>宍戸　圭太</v>
          </cell>
          <cell r="I52">
            <v>0</v>
          </cell>
          <cell r="J52">
            <v>0</v>
          </cell>
          <cell r="K52">
            <v>0</v>
          </cell>
          <cell r="L52">
            <v>3</v>
          </cell>
          <cell r="M52" t="str">
            <v>正選手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 t="str">
            <v>○</v>
          </cell>
          <cell r="Y52">
            <v>1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400</v>
          </cell>
          <cell r="AE52" t="str">
            <v/>
          </cell>
          <cell r="AF52">
            <v>0</v>
          </cell>
          <cell r="AG52">
            <v>0</v>
          </cell>
          <cell r="AH52" t="str">
            <v>○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</row>
        <row r="53">
          <cell r="C53">
            <v>201</v>
          </cell>
          <cell r="D53" t="str">
            <v>B201</v>
          </cell>
          <cell r="E53" t="str">
            <v>秋田</v>
          </cell>
          <cell r="F53" t="str">
            <v>大曲農</v>
          </cell>
          <cell r="G53">
            <v>1</v>
          </cell>
          <cell r="H53" t="str">
            <v>大坂　栄貴</v>
          </cell>
          <cell r="I53">
            <v>0</v>
          </cell>
          <cell r="J53">
            <v>0</v>
          </cell>
          <cell r="K53">
            <v>0</v>
          </cell>
          <cell r="L53">
            <v>3</v>
          </cell>
          <cell r="M53" t="str">
            <v>正選手</v>
          </cell>
          <cell r="N53" t="str">
            <v>○</v>
          </cell>
          <cell r="O53">
            <v>10847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 t="str">
            <v>○</v>
          </cell>
          <cell r="AC53">
            <v>10573</v>
          </cell>
          <cell r="AD53">
            <v>333</v>
          </cell>
          <cell r="AE53">
            <v>10573</v>
          </cell>
          <cell r="AF53">
            <v>0</v>
          </cell>
          <cell r="AG53">
            <v>0</v>
          </cell>
          <cell r="AH53" t="str">
            <v>○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</row>
        <row r="54">
          <cell r="C54">
            <v>202</v>
          </cell>
          <cell r="D54" t="str">
            <v>B201</v>
          </cell>
          <cell r="E54" t="str">
            <v>秋田</v>
          </cell>
          <cell r="F54" t="str">
            <v>大曲農</v>
          </cell>
          <cell r="G54">
            <v>2</v>
          </cell>
          <cell r="H54" t="str">
            <v>佐々木　文平</v>
          </cell>
          <cell r="I54">
            <v>0</v>
          </cell>
          <cell r="J54">
            <v>0</v>
          </cell>
          <cell r="K54">
            <v>0</v>
          </cell>
          <cell r="L54">
            <v>3</v>
          </cell>
          <cell r="M54" t="str">
            <v>正選手</v>
          </cell>
          <cell r="N54">
            <v>0</v>
          </cell>
          <cell r="O54">
            <v>0</v>
          </cell>
          <cell r="P54" t="str">
            <v>○</v>
          </cell>
          <cell r="Q54">
            <v>33516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 t="str">
            <v>○</v>
          </cell>
          <cell r="AC54">
            <v>10573</v>
          </cell>
          <cell r="AD54">
            <v>333</v>
          </cell>
          <cell r="AE54">
            <v>10573</v>
          </cell>
          <cell r="AF54">
            <v>0</v>
          </cell>
          <cell r="AG54">
            <v>0</v>
          </cell>
          <cell r="AH54" t="str">
            <v>○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</row>
        <row r="55">
          <cell r="C55">
            <v>203</v>
          </cell>
          <cell r="D55" t="str">
            <v>B201</v>
          </cell>
          <cell r="E55" t="str">
            <v>秋田</v>
          </cell>
          <cell r="F55" t="str">
            <v>大曲農</v>
          </cell>
          <cell r="G55">
            <v>3</v>
          </cell>
          <cell r="H55" t="str">
            <v>長澤　聖晴</v>
          </cell>
          <cell r="I55">
            <v>0</v>
          </cell>
          <cell r="J55">
            <v>0</v>
          </cell>
          <cell r="K55">
            <v>0</v>
          </cell>
          <cell r="L55">
            <v>1</v>
          </cell>
          <cell r="M55" t="str">
            <v>正選手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 t="str">
            <v>○</v>
          </cell>
          <cell r="U55">
            <v>9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333</v>
          </cell>
          <cell r="AE55" t="str">
            <v/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</row>
        <row r="56">
          <cell r="C56">
            <v>204</v>
          </cell>
          <cell r="D56" t="str">
            <v>B201</v>
          </cell>
          <cell r="E56" t="str">
            <v>秋田</v>
          </cell>
          <cell r="F56" t="str">
            <v>大曲農</v>
          </cell>
          <cell r="G56">
            <v>4</v>
          </cell>
          <cell r="H56" t="str">
            <v>鈴木　大</v>
          </cell>
          <cell r="I56">
            <v>0</v>
          </cell>
          <cell r="J56">
            <v>0</v>
          </cell>
          <cell r="K56">
            <v>0</v>
          </cell>
          <cell r="L56">
            <v>2</v>
          </cell>
          <cell r="M56" t="str">
            <v>正選手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 t="str">
            <v>○</v>
          </cell>
          <cell r="Y56">
            <v>4</v>
          </cell>
          <cell r="Z56">
            <v>0</v>
          </cell>
          <cell r="AA56">
            <v>0</v>
          </cell>
          <cell r="AB56" t="str">
            <v>○</v>
          </cell>
          <cell r="AC56">
            <v>10573</v>
          </cell>
          <cell r="AD56">
            <v>333</v>
          </cell>
          <cell r="AE56">
            <v>10573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</row>
        <row r="57">
          <cell r="C57">
            <v>205</v>
          </cell>
          <cell r="D57" t="str">
            <v>B201</v>
          </cell>
          <cell r="E57" t="str">
            <v>秋田</v>
          </cell>
          <cell r="F57" t="str">
            <v>大曲農</v>
          </cell>
          <cell r="G57">
            <v>5</v>
          </cell>
          <cell r="H57" t="str">
            <v>田口　富久</v>
          </cell>
          <cell r="I57">
            <v>0</v>
          </cell>
          <cell r="J57">
            <v>0</v>
          </cell>
          <cell r="K57">
            <v>0</v>
          </cell>
          <cell r="L57">
            <v>2</v>
          </cell>
          <cell r="M57" t="str">
            <v>正選手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 t="str">
            <v>○</v>
          </cell>
          <cell r="AA57">
            <v>3</v>
          </cell>
          <cell r="AB57" t="str">
            <v>○</v>
          </cell>
          <cell r="AC57">
            <v>10573</v>
          </cell>
          <cell r="AD57">
            <v>333</v>
          </cell>
          <cell r="AE57">
            <v>10573</v>
          </cell>
          <cell r="AF57">
            <v>0</v>
          </cell>
          <cell r="AG57">
            <v>0</v>
          </cell>
          <cell r="AH57" t="str">
            <v>○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</row>
        <row r="58">
          <cell r="C58">
            <v>206</v>
          </cell>
          <cell r="D58" t="str">
            <v>B201</v>
          </cell>
          <cell r="E58" t="str">
            <v>秋田</v>
          </cell>
          <cell r="F58" t="str">
            <v>大曲農</v>
          </cell>
          <cell r="G58">
            <v>6</v>
          </cell>
          <cell r="H58" t="str">
            <v>小野地　侑也</v>
          </cell>
          <cell r="I58">
            <v>0</v>
          </cell>
          <cell r="J58">
            <v>0</v>
          </cell>
          <cell r="K58">
            <v>0</v>
          </cell>
          <cell r="L58">
            <v>2</v>
          </cell>
          <cell r="M58" t="str">
            <v>正選手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 t="str">
            <v>○</v>
          </cell>
          <cell r="AC58">
            <v>10573</v>
          </cell>
          <cell r="AD58">
            <v>333</v>
          </cell>
          <cell r="AE58">
            <v>10573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</row>
        <row r="59">
          <cell r="C59">
            <v>207</v>
          </cell>
          <cell r="D59" t="str">
            <v>B202</v>
          </cell>
          <cell r="E59" t="str">
            <v>秋田</v>
          </cell>
          <cell r="F59" t="str">
            <v>大農太田</v>
          </cell>
          <cell r="G59">
            <v>1</v>
          </cell>
          <cell r="H59" t="str">
            <v>髙橋　亮</v>
          </cell>
          <cell r="I59">
            <v>0</v>
          </cell>
          <cell r="J59">
            <v>0</v>
          </cell>
          <cell r="K59">
            <v>0</v>
          </cell>
          <cell r="L59">
            <v>1</v>
          </cell>
          <cell r="M59" t="str">
            <v>正選手</v>
          </cell>
          <cell r="N59" t="str">
            <v>○</v>
          </cell>
          <cell r="O59">
            <v>12857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333</v>
          </cell>
          <cell r="AE59" t="str">
            <v/>
          </cell>
          <cell r="AF59">
            <v>0</v>
          </cell>
          <cell r="AG59">
            <v>0</v>
          </cell>
          <cell r="AH59" t="str">
            <v>○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</row>
        <row r="60">
          <cell r="C60">
            <v>208</v>
          </cell>
          <cell r="D60" t="str">
            <v>B202</v>
          </cell>
          <cell r="E60" t="str">
            <v>秋田</v>
          </cell>
          <cell r="F60" t="str">
            <v>大農太田</v>
          </cell>
          <cell r="G60">
            <v>2</v>
          </cell>
          <cell r="H60" t="str">
            <v>西宮　大希</v>
          </cell>
          <cell r="I60">
            <v>0</v>
          </cell>
          <cell r="J60">
            <v>0</v>
          </cell>
          <cell r="K60">
            <v>0</v>
          </cell>
          <cell r="L60">
            <v>2</v>
          </cell>
          <cell r="M60" t="str">
            <v>正選手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 t="str">
            <v>○</v>
          </cell>
          <cell r="Y60" t="str">
            <v>7位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333</v>
          </cell>
          <cell r="AE60" t="str">
            <v/>
          </cell>
          <cell r="AF60">
            <v>0</v>
          </cell>
          <cell r="AG60">
            <v>0</v>
          </cell>
          <cell r="AH60" t="str">
            <v>○</v>
          </cell>
          <cell r="AI60">
            <v>0</v>
          </cell>
          <cell r="AJ60">
            <v>0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</row>
        <row r="61">
          <cell r="C61">
            <v>209</v>
          </cell>
          <cell r="D61" t="str">
            <v>B202</v>
          </cell>
          <cell r="E61" t="str">
            <v>秋田</v>
          </cell>
          <cell r="F61" t="str">
            <v>大農太田</v>
          </cell>
          <cell r="G61">
            <v>3</v>
          </cell>
          <cell r="H61" t="str">
            <v>佐藤　健太</v>
          </cell>
          <cell r="I61">
            <v>0</v>
          </cell>
          <cell r="J61">
            <v>0</v>
          </cell>
          <cell r="K61">
            <v>0</v>
          </cell>
          <cell r="L61">
            <v>3</v>
          </cell>
          <cell r="M61" t="str">
            <v>正選手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 t="str">
            <v>○</v>
          </cell>
          <cell r="AA61">
            <v>9</v>
          </cell>
          <cell r="AB61">
            <v>0</v>
          </cell>
          <cell r="AC61">
            <v>0</v>
          </cell>
          <cell r="AD61">
            <v>333</v>
          </cell>
          <cell r="AE61" t="str">
            <v/>
          </cell>
          <cell r="AF61">
            <v>0</v>
          </cell>
          <cell r="AG61">
            <v>0</v>
          </cell>
          <cell r="AH61" t="str">
            <v>○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</row>
        <row r="62">
          <cell r="C62">
            <v>210</v>
          </cell>
          <cell r="D62" t="str">
            <v>B203</v>
          </cell>
          <cell r="E62" t="str">
            <v>秋田</v>
          </cell>
          <cell r="F62" t="str">
            <v>能代西</v>
          </cell>
          <cell r="G62">
            <v>1</v>
          </cell>
          <cell r="H62" t="str">
            <v>中込　健太</v>
          </cell>
          <cell r="I62">
            <v>0</v>
          </cell>
          <cell r="J62">
            <v>0</v>
          </cell>
          <cell r="K62">
            <v>0</v>
          </cell>
          <cell r="L62">
            <v>3</v>
          </cell>
          <cell r="M62" t="str">
            <v>正選手</v>
          </cell>
          <cell r="N62" t="str">
            <v>○</v>
          </cell>
          <cell r="O62">
            <v>11047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 t="str">
            <v>○</v>
          </cell>
          <cell r="AC62">
            <v>10890</v>
          </cell>
          <cell r="AD62">
            <v>333</v>
          </cell>
          <cell r="AE62">
            <v>10890</v>
          </cell>
          <cell r="AF62">
            <v>0</v>
          </cell>
          <cell r="AG62">
            <v>0</v>
          </cell>
          <cell r="AH62" t="str">
            <v>○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</row>
        <row r="63">
          <cell r="C63">
            <v>211</v>
          </cell>
          <cell r="D63" t="str">
            <v>B203</v>
          </cell>
          <cell r="E63" t="str">
            <v>秋田</v>
          </cell>
          <cell r="F63" t="str">
            <v>能代西</v>
          </cell>
          <cell r="G63">
            <v>2</v>
          </cell>
          <cell r="H63" t="str">
            <v>伊藤　敦也</v>
          </cell>
          <cell r="I63">
            <v>0</v>
          </cell>
          <cell r="J63">
            <v>0</v>
          </cell>
          <cell r="K63">
            <v>0</v>
          </cell>
          <cell r="L63">
            <v>3</v>
          </cell>
          <cell r="M63" t="str">
            <v>正選手</v>
          </cell>
          <cell r="N63">
            <v>0</v>
          </cell>
          <cell r="O63">
            <v>0</v>
          </cell>
          <cell r="P63" t="str">
            <v>○</v>
          </cell>
          <cell r="Q63">
            <v>35828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333</v>
          </cell>
          <cell r="AE63" t="str">
            <v/>
          </cell>
          <cell r="AF63">
            <v>0</v>
          </cell>
          <cell r="AG63">
            <v>0</v>
          </cell>
          <cell r="AH63" t="str">
            <v>○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</row>
        <row r="64">
          <cell r="C64">
            <v>212</v>
          </cell>
          <cell r="D64" t="str">
            <v>B203</v>
          </cell>
          <cell r="E64" t="str">
            <v>秋田</v>
          </cell>
          <cell r="F64" t="str">
            <v>能代西</v>
          </cell>
          <cell r="G64">
            <v>3</v>
          </cell>
          <cell r="H64" t="str">
            <v>青山　峻</v>
          </cell>
          <cell r="I64">
            <v>0</v>
          </cell>
          <cell r="J64">
            <v>0</v>
          </cell>
          <cell r="K64">
            <v>0</v>
          </cell>
          <cell r="L64">
            <v>3</v>
          </cell>
          <cell r="M64" t="str">
            <v>正選手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 t="str">
            <v>○</v>
          </cell>
          <cell r="S64">
            <v>1166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 t="str">
            <v>○</v>
          </cell>
          <cell r="AC64">
            <v>10890</v>
          </cell>
          <cell r="AD64">
            <v>333</v>
          </cell>
          <cell r="AE64">
            <v>10890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</row>
        <row r="65">
          <cell r="C65">
            <v>213</v>
          </cell>
          <cell r="D65" t="str">
            <v>B203</v>
          </cell>
          <cell r="E65" t="str">
            <v>秋田</v>
          </cell>
          <cell r="F65" t="str">
            <v>能代西</v>
          </cell>
          <cell r="G65">
            <v>4</v>
          </cell>
          <cell r="H65" t="str">
            <v>福田　雅人</v>
          </cell>
          <cell r="I65">
            <v>0</v>
          </cell>
          <cell r="J65">
            <v>0</v>
          </cell>
          <cell r="K65">
            <v>0</v>
          </cell>
          <cell r="L65">
            <v>3</v>
          </cell>
          <cell r="M65" t="str">
            <v>正選手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 t="str">
            <v>○</v>
          </cell>
          <cell r="U65">
            <v>4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 t="str">
            <v>○</v>
          </cell>
          <cell r="AC65">
            <v>10890</v>
          </cell>
          <cell r="AD65">
            <v>333</v>
          </cell>
          <cell r="AE65">
            <v>10890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</row>
        <row r="66">
          <cell r="C66">
            <v>214</v>
          </cell>
          <cell r="D66" t="str">
            <v>B203</v>
          </cell>
          <cell r="E66" t="str">
            <v>秋田</v>
          </cell>
          <cell r="F66" t="str">
            <v>能代西</v>
          </cell>
          <cell r="G66">
            <v>5</v>
          </cell>
          <cell r="H66" t="str">
            <v>小林　陽尚</v>
          </cell>
          <cell r="I66">
            <v>0</v>
          </cell>
          <cell r="J66">
            <v>0</v>
          </cell>
          <cell r="K66">
            <v>0</v>
          </cell>
          <cell r="L66">
            <v>2</v>
          </cell>
          <cell r="M66" t="str">
            <v>正選手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 t="str">
            <v>○</v>
          </cell>
          <cell r="W66">
            <v>3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333</v>
          </cell>
          <cell r="AE66" t="str">
            <v/>
          </cell>
          <cell r="AF66">
            <v>0</v>
          </cell>
          <cell r="AG66">
            <v>0</v>
          </cell>
          <cell r="AH66" t="str">
            <v>○</v>
          </cell>
          <cell r="AI66">
            <v>0</v>
          </cell>
          <cell r="AJ66">
            <v>0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</row>
        <row r="67">
          <cell r="C67">
            <v>215</v>
          </cell>
          <cell r="D67" t="str">
            <v>B203</v>
          </cell>
          <cell r="E67" t="str">
            <v>秋田</v>
          </cell>
          <cell r="F67" t="str">
            <v>能代西</v>
          </cell>
          <cell r="G67">
            <v>6</v>
          </cell>
          <cell r="H67" t="str">
            <v>越前谷　直大</v>
          </cell>
          <cell r="I67">
            <v>0</v>
          </cell>
          <cell r="J67">
            <v>0</v>
          </cell>
          <cell r="K67">
            <v>0</v>
          </cell>
          <cell r="L67">
            <v>3</v>
          </cell>
          <cell r="M67" t="str">
            <v>正選手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 t="str">
            <v>○</v>
          </cell>
          <cell r="Y67">
            <v>8</v>
          </cell>
          <cell r="Z67">
            <v>0</v>
          </cell>
          <cell r="AA67">
            <v>0</v>
          </cell>
          <cell r="AB67" t="str">
            <v>○</v>
          </cell>
          <cell r="AC67">
            <v>10890</v>
          </cell>
          <cell r="AD67">
            <v>333</v>
          </cell>
          <cell r="AE67">
            <v>10890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</row>
        <row r="68">
          <cell r="C68">
            <v>216</v>
          </cell>
          <cell r="D68" t="str">
            <v>B203</v>
          </cell>
          <cell r="E68" t="str">
            <v>秋田</v>
          </cell>
          <cell r="F68" t="str">
            <v>能代西</v>
          </cell>
          <cell r="G68">
            <v>7</v>
          </cell>
          <cell r="H68" t="str">
            <v>工藤　大和</v>
          </cell>
          <cell r="I68">
            <v>0</v>
          </cell>
          <cell r="J68">
            <v>0</v>
          </cell>
          <cell r="K68">
            <v>0</v>
          </cell>
          <cell r="L68">
            <v>2</v>
          </cell>
          <cell r="M68" t="str">
            <v>正選手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 t="str">
            <v>○</v>
          </cell>
          <cell r="AA68">
            <v>7</v>
          </cell>
          <cell r="AB68" t="str">
            <v>○</v>
          </cell>
          <cell r="AC68">
            <v>10890</v>
          </cell>
          <cell r="AD68">
            <v>333</v>
          </cell>
          <cell r="AE68">
            <v>10890</v>
          </cell>
          <cell r="AF68">
            <v>0</v>
          </cell>
          <cell r="AG68">
            <v>0</v>
          </cell>
          <cell r="AH68">
            <v>0</v>
          </cell>
          <cell r="AI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</row>
        <row r="69">
          <cell r="C69">
            <v>217</v>
          </cell>
          <cell r="D69" t="str">
            <v>B204</v>
          </cell>
          <cell r="E69" t="str">
            <v>秋田</v>
          </cell>
          <cell r="F69" t="str">
            <v>六郷</v>
          </cell>
          <cell r="G69">
            <v>1</v>
          </cell>
          <cell r="H69" t="str">
            <v>髙橋　一夢</v>
          </cell>
          <cell r="I69">
            <v>0</v>
          </cell>
          <cell r="J69">
            <v>0</v>
          </cell>
          <cell r="K69">
            <v>0</v>
          </cell>
          <cell r="L69">
            <v>2</v>
          </cell>
          <cell r="M69" t="str">
            <v>正選手</v>
          </cell>
          <cell r="N69" t="str">
            <v>○</v>
          </cell>
          <cell r="O69">
            <v>12208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 t="str">
            <v>○</v>
          </cell>
          <cell r="AC69">
            <v>11427</v>
          </cell>
          <cell r="AD69">
            <v>333</v>
          </cell>
          <cell r="AE69">
            <v>11427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0</v>
          </cell>
          <cell r="AL69">
            <v>0</v>
          </cell>
          <cell r="AM69">
            <v>0</v>
          </cell>
          <cell r="AN69">
            <v>0</v>
          </cell>
          <cell r="AO69">
            <v>0</v>
          </cell>
        </row>
        <row r="70">
          <cell r="C70">
            <v>218</v>
          </cell>
          <cell r="D70" t="str">
            <v>B204</v>
          </cell>
          <cell r="E70" t="str">
            <v>秋田</v>
          </cell>
          <cell r="F70" t="str">
            <v>六郷</v>
          </cell>
          <cell r="G70">
            <v>2</v>
          </cell>
          <cell r="H70" t="str">
            <v>飯田　大星</v>
          </cell>
          <cell r="I70">
            <v>0</v>
          </cell>
          <cell r="J70">
            <v>0</v>
          </cell>
          <cell r="K70">
            <v>0</v>
          </cell>
          <cell r="L70">
            <v>2</v>
          </cell>
          <cell r="M70" t="str">
            <v>正選手</v>
          </cell>
          <cell r="N70">
            <v>0</v>
          </cell>
          <cell r="O70">
            <v>0</v>
          </cell>
          <cell r="P70" t="str">
            <v>○</v>
          </cell>
          <cell r="Q70">
            <v>40100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 t="str">
            <v>○</v>
          </cell>
          <cell r="AC70">
            <v>11427</v>
          </cell>
          <cell r="AD70">
            <v>333</v>
          </cell>
          <cell r="AE70">
            <v>11427</v>
          </cell>
          <cell r="AF70">
            <v>0</v>
          </cell>
          <cell r="AG70">
            <v>0</v>
          </cell>
          <cell r="AH70" t="str">
            <v>○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</row>
        <row r="71">
          <cell r="C71">
            <v>219</v>
          </cell>
          <cell r="D71" t="str">
            <v>B204</v>
          </cell>
          <cell r="E71" t="str">
            <v>秋田</v>
          </cell>
          <cell r="F71" t="str">
            <v>六郷</v>
          </cell>
          <cell r="G71">
            <v>3</v>
          </cell>
          <cell r="H71" t="str">
            <v>畠山　元輝</v>
          </cell>
          <cell r="I71">
            <v>0</v>
          </cell>
          <cell r="J71">
            <v>0</v>
          </cell>
          <cell r="K71">
            <v>0</v>
          </cell>
          <cell r="L71">
            <v>2</v>
          </cell>
          <cell r="M71" t="str">
            <v>正選手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 t="str">
            <v>○</v>
          </cell>
          <cell r="S71">
            <v>1415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 t="str">
            <v>○</v>
          </cell>
          <cell r="AC71">
            <v>11427</v>
          </cell>
          <cell r="AD71">
            <v>333</v>
          </cell>
          <cell r="AE71">
            <v>11427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</row>
        <row r="72">
          <cell r="C72">
            <v>220</v>
          </cell>
          <cell r="D72" t="str">
            <v>B204</v>
          </cell>
          <cell r="E72" t="str">
            <v>秋田</v>
          </cell>
          <cell r="F72" t="str">
            <v>六郷</v>
          </cell>
          <cell r="G72">
            <v>4</v>
          </cell>
          <cell r="H72" t="str">
            <v>荒屋鋪　拓也</v>
          </cell>
          <cell r="I72">
            <v>0</v>
          </cell>
          <cell r="J72">
            <v>0</v>
          </cell>
          <cell r="K72">
            <v>0</v>
          </cell>
          <cell r="L72">
            <v>3</v>
          </cell>
          <cell r="M72" t="str">
            <v>正選手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 t="str">
            <v>○</v>
          </cell>
          <cell r="U72">
            <v>3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 t="str">
            <v>○</v>
          </cell>
          <cell r="AC72">
            <v>11427</v>
          </cell>
          <cell r="AD72">
            <v>333</v>
          </cell>
          <cell r="AE72">
            <v>11427</v>
          </cell>
          <cell r="AF72">
            <v>0</v>
          </cell>
          <cell r="AG72">
            <v>0</v>
          </cell>
          <cell r="AH72" t="str">
            <v>○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</row>
        <row r="73">
          <cell r="C73">
            <v>221</v>
          </cell>
          <cell r="D73" t="str">
            <v>B204</v>
          </cell>
          <cell r="E73" t="str">
            <v>秋田</v>
          </cell>
          <cell r="F73" t="str">
            <v>六郷</v>
          </cell>
          <cell r="G73">
            <v>5</v>
          </cell>
          <cell r="H73" t="str">
            <v>山代　貴則</v>
          </cell>
          <cell r="I73">
            <v>0</v>
          </cell>
          <cell r="J73">
            <v>0</v>
          </cell>
          <cell r="K73">
            <v>0</v>
          </cell>
          <cell r="L73">
            <v>3</v>
          </cell>
          <cell r="M73" t="str">
            <v>正選手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 t="str">
            <v>○</v>
          </cell>
          <cell r="Y73">
            <v>1</v>
          </cell>
          <cell r="Z73">
            <v>0</v>
          </cell>
          <cell r="AA73">
            <v>0</v>
          </cell>
          <cell r="AB73" t="str">
            <v>○</v>
          </cell>
          <cell r="AC73">
            <v>11427</v>
          </cell>
          <cell r="AD73">
            <v>333</v>
          </cell>
          <cell r="AE73">
            <v>11427</v>
          </cell>
          <cell r="AF73">
            <v>0</v>
          </cell>
          <cell r="AG73">
            <v>0</v>
          </cell>
          <cell r="AH73" t="str">
            <v>○</v>
          </cell>
          <cell r="AI73">
            <v>0</v>
          </cell>
          <cell r="AJ73">
            <v>0</v>
          </cell>
          <cell r="AK73">
            <v>0</v>
          </cell>
          <cell r="AL73">
            <v>0</v>
          </cell>
          <cell r="AM73">
            <v>0</v>
          </cell>
          <cell r="AN73">
            <v>0</v>
          </cell>
          <cell r="AO73">
            <v>0</v>
          </cell>
        </row>
        <row r="74">
          <cell r="C74">
            <v>222</v>
          </cell>
          <cell r="D74" t="str">
            <v>B204</v>
          </cell>
          <cell r="E74" t="str">
            <v>秋田</v>
          </cell>
          <cell r="F74" t="str">
            <v>六郷</v>
          </cell>
          <cell r="G74">
            <v>6</v>
          </cell>
          <cell r="H74" t="str">
            <v>植村　美彩姫</v>
          </cell>
          <cell r="I74">
            <v>0</v>
          </cell>
          <cell r="J74">
            <v>0</v>
          </cell>
          <cell r="K74">
            <v>0</v>
          </cell>
          <cell r="L74">
            <v>2</v>
          </cell>
          <cell r="M74" t="str">
            <v>女子選手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>
            <v>0</v>
          </cell>
          <cell r="AD74">
            <v>333</v>
          </cell>
          <cell r="AE74" t="str">
            <v/>
          </cell>
          <cell r="AF74">
            <v>0</v>
          </cell>
          <cell r="AG74">
            <v>0</v>
          </cell>
          <cell r="AH74">
            <v>0</v>
          </cell>
          <cell r="AI74" t="str">
            <v>○</v>
          </cell>
          <cell r="AJ74">
            <v>4401</v>
          </cell>
          <cell r="AK74" t="str">
            <v>○</v>
          </cell>
          <cell r="AL74">
            <v>1428</v>
          </cell>
          <cell r="AM74">
            <v>0</v>
          </cell>
          <cell r="AN74">
            <v>0</v>
          </cell>
          <cell r="AO74" t="str">
            <v>○</v>
          </cell>
        </row>
        <row r="75">
          <cell r="C75">
            <v>223</v>
          </cell>
          <cell r="D75" t="str">
            <v>B205</v>
          </cell>
          <cell r="E75" t="str">
            <v>秋田</v>
          </cell>
          <cell r="F75" t="str">
            <v>金足農</v>
          </cell>
          <cell r="G75">
            <v>1</v>
          </cell>
          <cell r="H75" t="str">
            <v>大友　涼夏</v>
          </cell>
          <cell r="I75">
            <v>0</v>
          </cell>
          <cell r="J75">
            <v>0</v>
          </cell>
          <cell r="K75">
            <v>0</v>
          </cell>
          <cell r="L75">
            <v>2</v>
          </cell>
          <cell r="M75" t="str">
            <v>女子選手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333</v>
          </cell>
          <cell r="AE75" t="str">
            <v/>
          </cell>
          <cell r="AF75">
            <v>0</v>
          </cell>
          <cell r="AG75">
            <v>0</v>
          </cell>
          <cell r="AH75">
            <v>0</v>
          </cell>
          <cell r="AI75" t="str">
            <v>○</v>
          </cell>
          <cell r="AJ75">
            <v>4411</v>
          </cell>
          <cell r="AK75">
            <v>0</v>
          </cell>
          <cell r="AL75">
            <v>0</v>
          </cell>
          <cell r="AM75" t="str">
            <v>○</v>
          </cell>
          <cell r="AN75">
            <v>30680</v>
          </cell>
          <cell r="AO75" t="str">
            <v>○</v>
          </cell>
        </row>
        <row r="76">
          <cell r="C76">
            <v>301</v>
          </cell>
          <cell r="D76" t="str">
            <v>B301</v>
          </cell>
          <cell r="E76" t="str">
            <v>岩手</v>
          </cell>
          <cell r="F76" t="str">
            <v>盛岡農</v>
          </cell>
          <cell r="G76">
            <v>1</v>
          </cell>
          <cell r="H76" t="str">
            <v>野家　拓哉</v>
          </cell>
          <cell r="I76">
            <v>0</v>
          </cell>
          <cell r="J76">
            <v>0</v>
          </cell>
          <cell r="K76">
            <v>0</v>
          </cell>
          <cell r="L76">
            <v>2</v>
          </cell>
          <cell r="M76" t="str">
            <v>正選手</v>
          </cell>
          <cell r="N76" t="str">
            <v>○</v>
          </cell>
          <cell r="O76">
            <v>11955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333</v>
          </cell>
          <cell r="AE76" t="str">
            <v/>
          </cell>
          <cell r="AF76" t="str">
            <v>○</v>
          </cell>
          <cell r="AG76">
            <v>50974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N76">
            <v>0</v>
          </cell>
          <cell r="AO76">
            <v>0</v>
          </cell>
        </row>
        <row r="77">
          <cell r="C77">
            <v>302</v>
          </cell>
          <cell r="D77" t="str">
            <v>B301</v>
          </cell>
          <cell r="E77" t="str">
            <v>岩手</v>
          </cell>
          <cell r="F77" t="str">
            <v>盛岡農</v>
          </cell>
          <cell r="G77">
            <v>2</v>
          </cell>
          <cell r="H77" t="str">
            <v>三浦　元緋</v>
          </cell>
          <cell r="I77">
            <v>0</v>
          </cell>
          <cell r="J77">
            <v>0</v>
          </cell>
          <cell r="K77">
            <v>0</v>
          </cell>
          <cell r="L77">
            <v>3</v>
          </cell>
          <cell r="M77" t="str">
            <v>正選手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 t="str">
            <v>○</v>
          </cell>
          <cell r="S77">
            <v>1115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 t="str">
            <v>○</v>
          </cell>
          <cell r="AC77">
            <v>10982</v>
          </cell>
          <cell r="AD77">
            <v>333</v>
          </cell>
          <cell r="AE77">
            <v>10982</v>
          </cell>
          <cell r="AF77">
            <v>0</v>
          </cell>
          <cell r="AG77">
            <v>0</v>
          </cell>
          <cell r="AH77">
            <v>0</v>
          </cell>
          <cell r="AI77">
            <v>0</v>
          </cell>
          <cell r="AJ77">
            <v>0</v>
          </cell>
          <cell r="AK77">
            <v>0</v>
          </cell>
          <cell r="AL77">
            <v>0</v>
          </cell>
          <cell r="AM77">
            <v>0</v>
          </cell>
          <cell r="AN77">
            <v>0</v>
          </cell>
          <cell r="AO77">
            <v>0</v>
          </cell>
        </row>
        <row r="78">
          <cell r="C78">
            <v>303</v>
          </cell>
          <cell r="D78" t="str">
            <v>B301</v>
          </cell>
          <cell r="E78" t="str">
            <v>岩手</v>
          </cell>
          <cell r="F78" t="str">
            <v>盛岡農</v>
          </cell>
          <cell r="G78">
            <v>3</v>
          </cell>
          <cell r="H78" t="str">
            <v>安孫子　大介</v>
          </cell>
          <cell r="I78">
            <v>0</v>
          </cell>
          <cell r="J78">
            <v>0</v>
          </cell>
          <cell r="K78">
            <v>0</v>
          </cell>
          <cell r="L78">
            <v>2</v>
          </cell>
          <cell r="M78" t="str">
            <v>正選手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 t="str">
            <v>○</v>
          </cell>
          <cell r="U78">
            <v>4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333</v>
          </cell>
          <cell r="AE78" t="str">
            <v/>
          </cell>
          <cell r="AF78" t="str">
            <v>○</v>
          </cell>
          <cell r="AG78">
            <v>50974</v>
          </cell>
          <cell r="AH78" t="str">
            <v>○</v>
          </cell>
          <cell r="AI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</row>
        <row r="79">
          <cell r="C79">
            <v>304</v>
          </cell>
          <cell r="D79" t="str">
            <v>B301</v>
          </cell>
          <cell r="E79" t="str">
            <v>岩手</v>
          </cell>
          <cell r="F79" t="str">
            <v>盛岡農</v>
          </cell>
          <cell r="G79">
            <v>4</v>
          </cell>
          <cell r="H79" t="str">
            <v>中村　拓哉</v>
          </cell>
          <cell r="I79">
            <v>0</v>
          </cell>
          <cell r="J79">
            <v>0</v>
          </cell>
          <cell r="K79">
            <v>0</v>
          </cell>
          <cell r="L79">
            <v>2</v>
          </cell>
          <cell r="M79" t="str">
            <v>正選手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 t="str">
            <v>○</v>
          </cell>
          <cell r="W79">
            <v>5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333</v>
          </cell>
          <cell r="AE79" t="str">
            <v/>
          </cell>
          <cell r="AF79" t="str">
            <v>○</v>
          </cell>
          <cell r="AG79">
            <v>50974</v>
          </cell>
          <cell r="AH79">
            <v>0</v>
          </cell>
          <cell r="AI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</row>
        <row r="80">
          <cell r="C80">
            <v>305</v>
          </cell>
          <cell r="D80" t="str">
            <v>B301</v>
          </cell>
          <cell r="E80" t="str">
            <v>岩手</v>
          </cell>
          <cell r="F80" t="str">
            <v>盛岡農</v>
          </cell>
          <cell r="G80">
            <v>5</v>
          </cell>
          <cell r="H80" t="str">
            <v>遠藤　瑞生</v>
          </cell>
          <cell r="I80">
            <v>0</v>
          </cell>
          <cell r="J80">
            <v>0</v>
          </cell>
          <cell r="K80">
            <v>0</v>
          </cell>
          <cell r="L80">
            <v>2</v>
          </cell>
          <cell r="M80" t="str">
            <v>正選手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 t="str">
            <v>○</v>
          </cell>
          <cell r="Y80">
            <v>3</v>
          </cell>
          <cell r="Z80">
            <v>0</v>
          </cell>
          <cell r="AA80">
            <v>0</v>
          </cell>
          <cell r="AB80" t="str">
            <v>○</v>
          </cell>
          <cell r="AC80">
            <v>10982</v>
          </cell>
          <cell r="AD80">
            <v>333</v>
          </cell>
          <cell r="AE80">
            <v>10982</v>
          </cell>
          <cell r="AF80">
            <v>0</v>
          </cell>
          <cell r="AG80">
            <v>0</v>
          </cell>
          <cell r="AH80" t="str">
            <v>○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</row>
        <row r="81">
          <cell r="C81">
            <v>306</v>
          </cell>
          <cell r="D81" t="str">
            <v>B301</v>
          </cell>
          <cell r="E81" t="str">
            <v>岩手</v>
          </cell>
          <cell r="F81" t="str">
            <v>盛岡農</v>
          </cell>
          <cell r="G81">
            <v>6</v>
          </cell>
          <cell r="H81" t="str">
            <v>工藤　駿也</v>
          </cell>
          <cell r="I81">
            <v>0</v>
          </cell>
          <cell r="J81">
            <v>0</v>
          </cell>
          <cell r="K81">
            <v>0</v>
          </cell>
          <cell r="L81">
            <v>3</v>
          </cell>
          <cell r="M81" t="str">
            <v>正選手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 t="str">
            <v>○</v>
          </cell>
          <cell r="AA81">
            <v>7</v>
          </cell>
          <cell r="AB81" t="str">
            <v>○</v>
          </cell>
          <cell r="AC81">
            <v>10982</v>
          </cell>
          <cell r="AD81">
            <v>333</v>
          </cell>
          <cell r="AE81">
            <v>10982</v>
          </cell>
          <cell r="AF81">
            <v>0</v>
          </cell>
          <cell r="AG81">
            <v>0</v>
          </cell>
          <cell r="AH81">
            <v>0</v>
          </cell>
          <cell r="AI81">
            <v>0</v>
          </cell>
          <cell r="AJ81">
            <v>0</v>
          </cell>
          <cell r="AK81">
            <v>0</v>
          </cell>
          <cell r="AL81">
            <v>0</v>
          </cell>
          <cell r="AM81">
            <v>0</v>
          </cell>
          <cell r="AN81">
            <v>0</v>
          </cell>
          <cell r="AO81">
            <v>0</v>
          </cell>
        </row>
        <row r="82">
          <cell r="C82">
            <v>307</v>
          </cell>
          <cell r="D82" t="str">
            <v>B301</v>
          </cell>
          <cell r="E82" t="str">
            <v>岩手</v>
          </cell>
          <cell r="F82" t="str">
            <v>盛岡農</v>
          </cell>
          <cell r="G82">
            <v>7</v>
          </cell>
          <cell r="H82" t="str">
            <v>髙橋　一幾</v>
          </cell>
          <cell r="I82">
            <v>0</v>
          </cell>
          <cell r="J82">
            <v>0</v>
          </cell>
          <cell r="K82">
            <v>0</v>
          </cell>
          <cell r="L82">
            <v>3</v>
          </cell>
          <cell r="M82" t="str">
            <v>正選手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333</v>
          </cell>
          <cell r="AE82" t="str">
            <v/>
          </cell>
          <cell r="AF82" t="str">
            <v>○</v>
          </cell>
          <cell r="AG82">
            <v>50974</v>
          </cell>
          <cell r="AH82" t="str">
            <v>○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</row>
        <row r="83">
          <cell r="C83">
            <v>308</v>
          </cell>
          <cell r="D83" t="str">
            <v>B301</v>
          </cell>
          <cell r="E83" t="str">
            <v>岩手</v>
          </cell>
          <cell r="F83" t="str">
            <v>盛岡農</v>
          </cell>
          <cell r="G83">
            <v>8</v>
          </cell>
          <cell r="H83" t="str">
            <v>荒木田　俊貴</v>
          </cell>
          <cell r="I83">
            <v>0</v>
          </cell>
          <cell r="J83">
            <v>0</v>
          </cell>
          <cell r="K83">
            <v>0</v>
          </cell>
          <cell r="L83">
            <v>2</v>
          </cell>
          <cell r="M83" t="str">
            <v>正選手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 t="str">
            <v>○</v>
          </cell>
          <cell r="AC83">
            <v>10982</v>
          </cell>
          <cell r="AD83">
            <v>333</v>
          </cell>
          <cell r="AE83">
            <v>10982</v>
          </cell>
          <cell r="AF83">
            <v>0</v>
          </cell>
          <cell r="AG83">
            <v>0</v>
          </cell>
          <cell r="AH83">
            <v>0</v>
          </cell>
          <cell r="AI83">
            <v>0</v>
          </cell>
          <cell r="AJ83">
            <v>0</v>
          </cell>
          <cell r="AK83">
            <v>0</v>
          </cell>
          <cell r="AL83">
            <v>0</v>
          </cell>
          <cell r="AM83">
            <v>0</v>
          </cell>
          <cell r="AN83">
            <v>0</v>
          </cell>
          <cell r="AO83">
            <v>0</v>
          </cell>
        </row>
        <row r="84">
          <cell r="C84">
            <v>309</v>
          </cell>
          <cell r="D84" t="str">
            <v>B301</v>
          </cell>
          <cell r="E84" t="str">
            <v>岩手</v>
          </cell>
          <cell r="F84" t="str">
            <v>盛岡農</v>
          </cell>
          <cell r="G84">
            <v>9</v>
          </cell>
          <cell r="H84" t="str">
            <v>糸井　健太郎</v>
          </cell>
          <cell r="I84">
            <v>0</v>
          </cell>
          <cell r="J84">
            <v>0</v>
          </cell>
          <cell r="K84">
            <v>0</v>
          </cell>
          <cell r="L84">
            <v>1</v>
          </cell>
          <cell r="M84" t="str">
            <v>正選手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 t="str">
            <v>○</v>
          </cell>
          <cell r="AC84">
            <v>10982</v>
          </cell>
          <cell r="AD84">
            <v>333</v>
          </cell>
          <cell r="AE84">
            <v>10982</v>
          </cell>
          <cell r="AF84">
            <v>0</v>
          </cell>
          <cell r="AG84">
            <v>0</v>
          </cell>
          <cell r="AH84">
            <v>0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0</v>
          </cell>
          <cell r="AN84">
            <v>0</v>
          </cell>
          <cell r="AO84">
            <v>0</v>
          </cell>
        </row>
        <row r="85">
          <cell r="C85">
            <v>310</v>
          </cell>
          <cell r="D85" t="str">
            <v>B301</v>
          </cell>
          <cell r="E85" t="str">
            <v>岩手</v>
          </cell>
          <cell r="F85" t="str">
            <v>盛岡農</v>
          </cell>
          <cell r="G85">
            <v>10</v>
          </cell>
          <cell r="H85" t="str">
            <v>井上　雄貴</v>
          </cell>
          <cell r="I85">
            <v>0</v>
          </cell>
          <cell r="J85">
            <v>0</v>
          </cell>
          <cell r="K85">
            <v>0</v>
          </cell>
          <cell r="L85">
            <v>2</v>
          </cell>
          <cell r="M85" t="str">
            <v>正選手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333</v>
          </cell>
          <cell r="AE85" t="str">
            <v/>
          </cell>
          <cell r="AF85" t="str">
            <v>○</v>
          </cell>
          <cell r="AG85">
            <v>50974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</row>
        <row r="86">
          <cell r="C86">
            <v>311</v>
          </cell>
          <cell r="D86" t="str">
            <v>B301</v>
          </cell>
          <cell r="E86" t="str">
            <v>岩手</v>
          </cell>
          <cell r="F86" t="str">
            <v>盛岡農</v>
          </cell>
          <cell r="G86">
            <v>11</v>
          </cell>
          <cell r="H86" t="str">
            <v>今松　僚也</v>
          </cell>
          <cell r="I86">
            <v>0</v>
          </cell>
          <cell r="J86">
            <v>0</v>
          </cell>
          <cell r="K86">
            <v>0</v>
          </cell>
          <cell r="L86">
            <v>1</v>
          </cell>
          <cell r="M86" t="str">
            <v>正選手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333</v>
          </cell>
          <cell r="AE86" t="str">
            <v/>
          </cell>
          <cell r="AF86" t="str">
            <v>○</v>
          </cell>
          <cell r="AG86">
            <v>50974</v>
          </cell>
          <cell r="AH86">
            <v>0</v>
          </cell>
          <cell r="AI86">
            <v>0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</row>
        <row r="87">
          <cell r="C87">
            <v>312</v>
          </cell>
          <cell r="D87" t="str">
            <v>B301</v>
          </cell>
          <cell r="E87" t="str">
            <v>岩手</v>
          </cell>
          <cell r="F87" t="str">
            <v>盛岡農</v>
          </cell>
          <cell r="G87">
            <v>12</v>
          </cell>
          <cell r="H87" t="str">
            <v>小野寺　瞳</v>
          </cell>
          <cell r="I87">
            <v>0</v>
          </cell>
          <cell r="J87">
            <v>0</v>
          </cell>
          <cell r="K87">
            <v>0</v>
          </cell>
          <cell r="L87">
            <v>2</v>
          </cell>
          <cell r="M87" t="str">
            <v>女子選手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D87">
            <v>333</v>
          </cell>
          <cell r="AE87" t="str">
            <v/>
          </cell>
          <cell r="AF87">
            <v>0</v>
          </cell>
          <cell r="AG87">
            <v>0</v>
          </cell>
          <cell r="AH87">
            <v>0</v>
          </cell>
          <cell r="AI87" t="str">
            <v>○</v>
          </cell>
          <cell r="AJ87">
            <v>4763</v>
          </cell>
          <cell r="AK87">
            <v>0</v>
          </cell>
          <cell r="AL87">
            <v>0</v>
          </cell>
          <cell r="AM87" t="str">
            <v>○</v>
          </cell>
          <cell r="AN87">
            <v>31667</v>
          </cell>
          <cell r="AO87" t="str">
            <v>○</v>
          </cell>
        </row>
        <row r="88">
          <cell r="C88">
            <v>313</v>
          </cell>
          <cell r="D88" t="str">
            <v>B301</v>
          </cell>
          <cell r="E88" t="str">
            <v>岩手</v>
          </cell>
          <cell r="F88" t="str">
            <v>盛岡農</v>
          </cell>
          <cell r="G88">
            <v>13</v>
          </cell>
          <cell r="H88" t="str">
            <v>上野　千絵</v>
          </cell>
          <cell r="I88">
            <v>0</v>
          </cell>
          <cell r="J88">
            <v>0</v>
          </cell>
          <cell r="K88">
            <v>0</v>
          </cell>
          <cell r="L88">
            <v>2</v>
          </cell>
          <cell r="M88" t="str">
            <v>女子選手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0</v>
          </cell>
          <cell r="AD88">
            <v>333</v>
          </cell>
          <cell r="AE88" t="str">
            <v/>
          </cell>
          <cell r="AF88">
            <v>0</v>
          </cell>
          <cell r="AG88">
            <v>0</v>
          </cell>
          <cell r="AH88">
            <v>0</v>
          </cell>
          <cell r="AI88" t="str">
            <v>○</v>
          </cell>
          <cell r="AJ88">
            <v>4829</v>
          </cell>
          <cell r="AK88">
            <v>0</v>
          </cell>
          <cell r="AL88">
            <v>0</v>
          </cell>
          <cell r="AM88" t="str">
            <v>○</v>
          </cell>
          <cell r="AN88">
            <v>31169</v>
          </cell>
          <cell r="AO88" t="str">
            <v>○</v>
          </cell>
        </row>
        <row r="89">
          <cell r="C89">
            <v>314</v>
          </cell>
          <cell r="D89" t="str">
            <v>B301</v>
          </cell>
          <cell r="E89" t="str">
            <v>岩手</v>
          </cell>
          <cell r="F89" t="str">
            <v>盛岡農</v>
          </cell>
          <cell r="G89">
            <v>14</v>
          </cell>
          <cell r="H89" t="str">
            <v>齋藤　莉星</v>
          </cell>
          <cell r="I89">
            <v>0</v>
          </cell>
          <cell r="J89">
            <v>0</v>
          </cell>
          <cell r="K89">
            <v>0</v>
          </cell>
          <cell r="L89">
            <v>1</v>
          </cell>
          <cell r="M89" t="str">
            <v>女子選手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333</v>
          </cell>
          <cell r="AE89" t="str">
            <v/>
          </cell>
          <cell r="AF89">
            <v>0</v>
          </cell>
          <cell r="AG89">
            <v>0</v>
          </cell>
          <cell r="AH89">
            <v>0</v>
          </cell>
          <cell r="AI89" t="str">
            <v>○</v>
          </cell>
          <cell r="AJ89">
            <v>4897</v>
          </cell>
          <cell r="AK89">
            <v>0</v>
          </cell>
          <cell r="AL89">
            <v>0</v>
          </cell>
          <cell r="AM89" t="str">
            <v>○</v>
          </cell>
          <cell r="AN89">
            <v>32171</v>
          </cell>
          <cell r="AO89" t="str">
            <v>○</v>
          </cell>
        </row>
        <row r="90">
          <cell r="C90">
            <v>315</v>
          </cell>
          <cell r="D90" t="str">
            <v>B302</v>
          </cell>
          <cell r="E90" t="str">
            <v>岩手</v>
          </cell>
          <cell r="F90" t="str">
            <v>紫波総合</v>
          </cell>
          <cell r="G90">
            <v>1</v>
          </cell>
          <cell r="H90" t="str">
            <v>澤口　馨太</v>
          </cell>
          <cell r="I90">
            <v>0</v>
          </cell>
          <cell r="J90">
            <v>0</v>
          </cell>
          <cell r="K90">
            <v>0</v>
          </cell>
          <cell r="L90">
            <v>2</v>
          </cell>
          <cell r="M90" t="str">
            <v>正選手</v>
          </cell>
          <cell r="N90" t="str">
            <v>○</v>
          </cell>
          <cell r="O90">
            <v>11188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 t="str">
            <v>○</v>
          </cell>
          <cell r="AC90">
            <v>10855</v>
          </cell>
          <cell r="AD90">
            <v>333</v>
          </cell>
          <cell r="AE90">
            <v>10855</v>
          </cell>
          <cell r="AF90">
            <v>0</v>
          </cell>
          <cell r="AG90">
            <v>0</v>
          </cell>
          <cell r="AH90" t="str">
            <v>○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O90">
            <v>0</v>
          </cell>
        </row>
        <row r="91">
          <cell r="C91">
            <v>316</v>
          </cell>
          <cell r="D91" t="str">
            <v>B302</v>
          </cell>
          <cell r="E91" t="str">
            <v>岩手</v>
          </cell>
          <cell r="F91" t="str">
            <v>紫波総合</v>
          </cell>
          <cell r="G91">
            <v>2</v>
          </cell>
          <cell r="H91" t="str">
            <v>佐々木　翔一</v>
          </cell>
          <cell r="I91">
            <v>0</v>
          </cell>
          <cell r="J91">
            <v>0</v>
          </cell>
          <cell r="K91">
            <v>0</v>
          </cell>
          <cell r="L91">
            <v>2</v>
          </cell>
          <cell r="M91" t="str">
            <v>正選手</v>
          </cell>
          <cell r="N91">
            <v>0</v>
          </cell>
          <cell r="O91">
            <v>0</v>
          </cell>
          <cell r="P91" t="str">
            <v>○</v>
          </cell>
          <cell r="Q91">
            <v>35781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333</v>
          </cell>
          <cell r="AE91" t="str">
            <v/>
          </cell>
          <cell r="AF91" t="str">
            <v>○</v>
          </cell>
          <cell r="AG91">
            <v>50315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</row>
        <row r="92">
          <cell r="C92">
            <v>317</v>
          </cell>
          <cell r="D92" t="str">
            <v>B302</v>
          </cell>
          <cell r="E92" t="str">
            <v>岩手</v>
          </cell>
          <cell r="F92" t="str">
            <v>紫波総合</v>
          </cell>
          <cell r="G92">
            <v>3</v>
          </cell>
          <cell r="H92" t="str">
            <v>後藤　悠</v>
          </cell>
          <cell r="I92">
            <v>0</v>
          </cell>
          <cell r="J92">
            <v>0</v>
          </cell>
          <cell r="K92">
            <v>0</v>
          </cell>
          <cell r="L92">
            <v>3</v>
          </cell>
          <cell r="M92" t="str">
            <v>正選手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 t="str">
            <v>○</v>
          </cell>
          <cell r="S92">
            <v>1112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 t="str">
            <v>○</v>
          </cell>
          <cell r="AC92">
            <v>10855</v>
          </cell>
          <cell r="AD92">
            <v>333</v>
          </cell>
          <cell r="AE92">
            <v>10855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</row>
        <row r="93">
          <cell r="C93">
            <v>318</v>
          </cell>
          <cell r="D93" t="str">
            <v>B302</v>
          </cell>
          <cell r="E93" t="str">
            <v>岩手</v>
          </cell>
          <cell r="F93" t="str">
            <v>紫波総合</v>
          </cell>
          <cell r="G93">
            <v>4</v>
          </cell>
          <cell r="H93" t="str">
            <v>伊藤　大地</v>
          </cell>
          <cell r="I93">
            <v>0</v>
          </cell>
          <cell r="J93">
            <v>0</v>
          </cell>
          <cell r="K93">
            <v>0</v>
          </cell>
          <cell r="L93">
            <v>2</v>
          </cell>
          <cell r="M93" t="str">
            <v>正選手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 t="str">
            <v>○</v>
          </cell>
          <cell r="U93">
            <v>1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333</v>
          </cell>
          <cell r="AE93" t="str">
            <v/>
          </cell>
          <cell r="AF93" t="str">
            <v>○</v>
          </cell>
          <cell r="AG93">
            <v>50315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</row>
        <row r="94">
          <cell r="C94">
            <v>319</v>
          </cell>
          <cell r="D94" t="str">
            <v>B302</v>
          </cell>
          <cell r="E94" t="str">
            <v>岩手</v>
          </cell>
          <cell r="F94" t="str">
            <v>紫波総合</v>
          </cell>
          <cell r="G94">
            <v>5</v>
          </cell>
          <cell r="H94" t="str">
            <v>花立　優希</v>
          </cell>
          <cell r="I94">
            <v>0</v>
          </cell>
          <cell r="J94">
            <v>0</v>
          </cell>
          <cell r="K94">
            <v>0</v>
          </cell>
          <cell r="L94">
            <v>3</v>
          </cell>
          <cell r="M94" t="str">
            <v>正選手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 t="str">
            <v>○</v>
          </cell>
          <cell r="W94">
            <v>1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 t="str">
            <v>○</v>
          </cell>
          <cell r="AC94">
            <v>10855</v>
          </cell>
          <cell r="AD94">
            <v>333</v>
          </cell>
          <cell r="AE94">
            <v>10855</v>
          </cell>
          <cell r="AF94">
            <v>0</v>
          </cell>
          <cell r="AG94">
            <v>0</v>
          </cell>
          <cell r="AH94" t="str">
            <v>○</v>
          </cell>
          <cell r="AI94">
            <v>0</v>
          </cell>
          <cell r="AJ94">
            <v>0</v>
          </cell>
          <cell r="AK94">
            <v>0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</row>
        <row r="95">
          <cell r="C95">
            <v>320</v>
          </cell>
          <cell r="D95" t="str">
            <v>B302</v>
          </cell>
          <cell r="E95" t="str">
            <v>岩手</v>
          </cell>
          <cell r="F95" t="str">
            <v>紫波総合</v>
          </cell>
          <cell r="G95">
            <v>6</v>
          </cell>
          <cell r="H95" t="str">
            <v>藤原　拡也</v>
          </cell>
          <cell r="I95">
            <v>0</v>
          </cell>
          <cell r="J95">
            <v>0</v>
          </cell>
          <cell r="K95">
            <v>0</v>
          </cell>
          <cell r="L95">
            <v>3</v>
          </cell>
          <cell r="M95" t="str">
            <v>正選手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 t="str">
            <v>○</v>
          </cell>
          <cell r="Y95">
            <v>1</v>
          </cell>
          <cell r="Z95">
            <v>0</v>
          </cell>
          <cell r="AA95">
            <v>0</v>
          </cell>
          <cell r="AB95" t="str">
            <v>○</v>
          </cell>
          <cell r="AC95">
            <v>10855</v>
          </cell>
          <cell r="AD95">
            <v>333</v>
          </cell>
          <cell r="AE95">
            <v>10855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</row>
        <row r="96">
          <cell r="C96">
            <v>321</v>
          </cell>
          <cell r="D96" t="str">
            <v>B302</v>
          </cell>
          <cell r="E96" t="str">
            <v>岩手</v>
          </cell>
          <cell r="F96" t="str">
            <v>紫波総合</v>
          </cell>
          <cell r="G96">
            <v>7</v>
          </cell>
          <cell r="H96" t="str">
            <v>照井　拓成</v>
          </cell>
          <cell r="I96">
            <v>0</v>
          </cell>
          <cell r="J96">
            <v>0</v>
          </cell>
          <cell r="K96">
            <v>0</v>
          </cell>
          <cell r="L96">
            <v>3</v>
          </cell>
          <cell r="M96" t="str">
            <v>正選手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 t="str">
            <v>○</v>
          </cell>
          <cell r="AA96">
            <v>1</v>
          </cell>
          <cell r="AB96" t="str">
            <v>○</v>
          </cell>
          <cell r="AC96">
            <v>10855</v>
          </cell>
          <cell r="AD96">
            <v>333</v>
          </cell>
          <cell r="AE96">
            <v>10855</v>
          </cell>
          <cell r="AF96">
            <v>0</v>
          </cell>
          <cell r="AG96">
            <v>0</v>
          </cell>
          <cell r="AH96" t="str">
            <v>○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0</v>
          </cell>
          <cell r="AO96">
            <v>0</v>
          </cell>
        </row>
        <row r="97">
          <cell r="C97">
            <v>322</v>
          </cell>
          <cell r="D97" t="str">
            <v>B302</v>
          </cell>
          <cell r="E97" t="str">
            <v>岩手</v>
          </cell>
          <cell r="F97" t="str">
            <v>紫波総合</v>
          </cell>
          <cell r="G97">
            <v>8</v>
          </cell>
          <cell r="H97" t="str">
            <v>鈴木　隼輔</v>
          </cell>
          <cell r="I97">
            <v>0</v>
          </cell>
          <cell r="J97">
            <v>0</v>
          </cell>
          <cell r="K97">
            <v>0</v>
          </cell>
          <cell r="L97">
            <v>2</v>
          </cell>
          <cell r="M97" t="str">
            <v>正選手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333</v>
          </cell>
          <cell r="AE97" t="str">
            <v/>
          </cell>
          <cell r="AF97" t="str">
            <v>○</v>
          </cell>
          <cell r="AG97">
            <v>50315</v>
          </cell>
          <cell r="AH97">
            <v>0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</row>
        <row r="98">
          <cell r="C98">
            <v>323</v>
          </cell>
          <cell r="D98" t="str">
            <v>B302</v>
          </cell>
          <cell r="E98" t="str">
            <v>岩手</v>
          </cell>
          <cell r="F98" t="str">
            <v>紫波総合</v>
          </cell>
          <cell r="G98">
            <v>9</v>
          </cell>
          <cell r="H98" t="str">
            <v>佐々木　眞行</v>
          </cell>
          <cell r="I98">
            <v>0</v>
          </cell>
          <cell r="J98">
            <v>0</v>
          </cell>
          <cell r="K98">
            <v>0</v>
          </cell>
          <cell r="L98">
            <v>2</v>
          </cell>
          <cell r="M98" t="str">
            <v>正選手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333</v>
          </cell>
          <cell r="AE98" t="str">
            <v/>
          </cell>
          <cell r="AF98" t="str">
            <v>○</v>
          </cell>
          <cell r="AG98">
            <v>50315</v>
          </cell>
          <cell r="AH98">
            <v>0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</row>
        <row r="99">
          <cell r="C99">
            <v>324</v>
          </cell>
          <cell r="D99" t="str">
            <v>B302</v>
          </cell>
          <cell r="E99" t="str">
            <v>岩手</v>
          </cell>
          <cell r="F99" t="str">
            <v>紫波総合</v>
          </cell>
          <cell r="G99">
            <v>10</v>
          </cell>
          <cell r="H99" t="str">
            <v>小笠原　光</v>
          </cell>
          <cell r="I99">
            <v>0</v>
          </cell>
          <cell r="J99">
            <v>0</v>
          </cell>
          <cell r="K99">
            <v>0</v>
          </cell>
          <cell r="L99">
            <v>2</v>
          </cell>
          <cell r="M99" t="str">
            <v>正選手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D99">
            <v>333</v>
          </cell>
          <cell r="AE99" t="str">
            <v/>
          </cell>
          <cell r="AF99" t="str">
            <v>○</v>
          </cell>
          <cell r="AG99">
            <v>50315</v>
          </cell>
          <cell r="AH99">
            <v>0</v>
          </cell>
          <cell r="AI99">
            <v>0</v>
          </cell>
          <cell r="AJ99">
            <v>0</v>
          </cell>
          <cell r="AK99">
            <v>0</v>
          </cell>
          <cell r="AL99">
            <v>0</v>
          </cell>
          <cell r="AM99">
            <v>0</v>
          </cell>
          <cell r="AN99">
            <v>0</v>
          </cell>
          <cell r="AO99">
            <v>0</v>
          </cell>
        </row>
        <row r="100">
          <cell r="C100">
            <v>325</v>
          </cell>
          <cell r="D100" t="str">
            <v>B302</v>
          </cell>
          <cell r="E100" t="str">
            <v>岩手</v>
          </cell>
          <cell r="F100" t="str">
            <v>紫波総合</v>
          </cell>
          <cell r="G100">
            <v>11</v>
          </cell>
          <cell r="H100" t="str">
            <v>佐々木　優樹</v>
          </cell>
          <cell r="I100">
            <v>0</v>
          </cell>
          <cell r="J100">
            <v>0</v>
          </cell>
          <cell r="K100">
            <v>0</v>
          </cell>
          <cell r="L100">
            <v>1</v>
          </cell>
          <cell r="M100" t="str">
            <v>正選手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333</v>
          </cell>
          <cell r="AE100" t="str">
            <v/>
          </cell>
          <cell r="AF100" t="str">
            <v>○</v>
          </cell>
          <cell r="AG100">
            <v>50315</v>
          </cell>
          <cell r="AH100">
            <v>0</v>
          </cell>
          <cell r="AI100">
            <v>0</v>
          </cell>
          <cell r="AJ100">
            <v>0</v>
          </cell>
          <cell r="AK100">
            <v>0</v>
          </cell>
          <cell r="AL100">
            <v>0</v>
          </cell>
          <cell r="AM100">
            <v>0</v>
          </cell>
          <cell r="AN100">
            <v>0</v>
          </cell>
          <cell r="AO100">
            <v>0</v>
          </cell>
        </row>
        <row r="101">
          <cell r="C101">
            <v>326</v>
          </cell>
          <cell r="D101" t="str">
            <v>B303</v>
          </cell>
          <cell r="E101" t="str">
            <v>岩手</v>
          </cell>
          <cell r="F101" t="str">
            <v>大迫</v>
          </cell>
          <cell r="G101">
            <v>1</v>
          </cell>
          <cell r="H101" t="str">
            <v>伊藤　柚樹</v>
          </cell>
          <cell r="I101">
            <v>0</v>
          </cell>
          <cell r="J101">
            <v>0</v>
          </cell>
          <cell r="K101">
            <v>0</v>
          </cell>
          <cell r="L101">
            <v>3</v>
          </cell>
          <cell r="M101" t="str">
            <v>正選手</v>
          </cell>
          <cell r="N101" t="str">
            <v>○</v>
          </cell>
          <cell r="O101">
            <v>11955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333</v>
          </cell>
          <cell r="AE101" t="str">
            <v/>
          </cell>
          <cell r="AF101" t="str">
            <v>○</v>
          </cell>
          <cell r="AG101">
            <v>54586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</row>
        <row r="102">
          <cell r="C102">
            <v>327</v>
          </cell>
          <cell r="D102" t="str">
            <v>B303</v>
          </cell>
          <cell r="E102" t="str">
            <v>岩手</v>
          </cell>
          <cell r="F102" t="str">
            <v>大迫</v>
          </cell>
          <cell r="G102">
            <v>2</v>
          </cell>
          <cell r="H102" t="str">
            <v>佐藤　拓海</v>
          </cell>
          <cell r="I102">
            <v>0</v>
          </cell>
          <cell r="J102">
            <v>0</v>
          </cell>
          <cell r="K102">
            <v>0</v>
          </cell>
          <cell r="L102">
            <v>1</v>
          </cell>
          <cell r="M102" t="str">
            <v>正選手</v>
          </cell>
          <cell r="N102">
            <v>0</v>
          </cell>
          <cell r="O102">
            <v>0</v>
          </cell>
          <cell r="P102" t="str">
            <v>○</v>
          </cell>
          <cell r="Q102">
            <v>40887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333</v>
          </cell>
          <cell r="AE102" t="str">
            <v/>
          </cell>
          <cell r="AF102" t="str">
            <v>○</v>
          </cell>
          <cell r="AG102">
            <v>54586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O102">
            <v>0</v>
          </cell>
        </row>
        <row r="103">
          <cell r="C103">
            <v>328</v>
          </cell>
          <cell r="D103" t="str">
            <v>B304</v>
          </cell>
          <cell r="E103" t="str">
            <v>岩手</v>
          </cell>
          <cell r="F103" t="str">
            <v>大迫</v>
          </cell>
          <cell r="G103">
            <v>3</v>
          </cell>
          <cell r="H103" t="str">
            <v>佐々木　大貴</v>
          </cell>
          <cell r="I103">
            <v>0</v>
          </cell>
          <cell r="J103">
            <v>0</v>
          </cell>
          <cell r="K103">
            <v>0</v>
          </cell>
          <cell r="L103">
            <v>1</v>
          </cell>
          <cell r="M103" t="str">
            <v>正選手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 t="str">
            <v>○</v>
          </cell>
          <cell r="S103">
            <v>1289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0</v>
          </cell>
          <cell r="AD103">
            <v>333</v>
          </cell>
          <cell r="AE103" t="str">
            <v/>
          </cell>
          <cell r="AF103" t="str">
            <v>○</v>
          </cell>
          <cell r="AG103">
            <v>54586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</row>
        <row r="104">
          <cell r="C104">
            <v>329</v>
          </cell>
          <cell r="D104" t="str">
            <v>B304</v>
          </cell>
          <cell r="E104" t="str">
            <v>岩手</v>
          </cell>
          <cell r="F104" t="str">
            <v>大迫</v>
          </cell>
          <cell r="G104">
            <v>4</v>
          </cell>
          <cell r="H104" t="str">
            <v>藤原　流衣</v>
          </cell>
          <cell r="I104">
            <v>0</v>
          </cell>
          <cell r="J104">
            <v>0</v>
          </cell>
          <cell r="K104">
            <v>0</v>
          </cell>
          <cell r="L104">
            <v>1</v>
          </cell>
          <cell r="M104" t="str">
            <v>正選手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 t="str">
            <v>○</v>
          </cell>
          <cell r="U104">
            <v>5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D104">
            <v>333</v>
          </cell>
          <cell r="AE104" t="str">
            <v/>
          </cell>
          <cell r="AF104" t="str">
            <v>○</v>
          </cell>
          <cell r="AG104">
            <v>54586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</row>
        <row r="105">
          <cell r="C105">
            <v>330</v>
          </cell>
          <cell r="D105" t="str">
            <v>B304</v>
          </cell>
          <cell r="E105" t="str">
            <v>岩手</v>
          </cell>
          <cell r="F105" t="str">
            <v>大迫</v>
          </cell>
          <cell r="G105">
            <v>5</v>
          </cell>
          <cell r="H105" t="str">
            <v>山本　裕貴</v>
          </cell>
          <cell r="I105">
            <v>0</v>
          </cell>
          <cell r="J105">
            <v>0</v>
          </cell>
          <cell r="K105">
            <v>0</v>
          </cell>
          <cell r="L105">
            <v>3</v>
          </cell>
          <cell r="M105" t="str">
            <v>正選手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 t="str">
            <v>○</v>
          </cell>
          <cell r="W105">
            <v>4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 t="str">
            <v>○</v>
          </cell>
          <cell r="AC105">
            <v>11254</v>
          </cell>
          <cell r="AD105">
            <v>333</v>
          </cell>
          <cell r="AE105">
            <v>11254</v>
          </cell>
          <cell r="AF105">
            <v>0</v>
          </cell>
          <cell r="AG105">
            <v>0</v>
          </cell>
          <cell r="AH105" t="str">
            <v>○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</row>
        <row r="106">
          <cell r="C106">
            <v>331</v>
          </cell>
          <cell r="D106" t="str">
            <v>B304</v>
          </cell>
          <cell r="E106" t="str">
            <v>岩手</v>
          </cell>
          <cell r="F106" t="str">
            <v>大迫</v>
          </cell>
          <cell r="G106">
            <v>6</v>
          </cell>
          <cell r="H106" t="str">
            <v>藤原　義寛</v>
          </cell>
          <cell r="I106">
            <v>0</v>
          </cell>
          <cell r="J106">
            <v>0</v>
          </cell>
          <cell r="K106">
            <v>0</v>
          </cell>
          <cell r="L106">
            <v>3</v>
          </cell>
          <cell r="M106" t="str">
            <v>正選手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 t="str">
            <v>○</v>
          </cell>
          <cell r="Y106">
            <v>5</v>
          </cell>
          <cell r="Z106">
            <v>0</v>
          </cell>
          <cell r="AA106">
            <v>0</v>
          </cell>
          <cell r="AB106" t="str">
            <v>○</v>
          </cell>
          <cell r="AC106">
            <v>11254</v>
          </cell>
          <cell r="AD106">
            <v>333</v>
          </cell>
          <cell r="AE106">
            <v>11254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</row>
        <row r="107">
          <cell r="C107">
            <v>332</v>
          </cell>
          <cell r="D107" t="str">
            <v>B304</v>
          </cell>
          <cell r="E107" t="str">
            <v>岩手</v>
          </cell>
          <cell r="F107" t="str">
            <v>大迫</v>
          </cell>
          <cell r="G107">
            <v>7</v>
          </cell>
          <cell r="H107" t="str">
            <v>佐藤　悠</v>
          </cell>
          <cell r="I107">
            <v>0</v>
          </cell>
          <cell r="J107">
            <v>0</v>
          </cell>
          <cell r="K107">
            <v>0</v>
          </cell>
          <cell r="L107">
            <v>3</v>
          </cell>
          <cell r="M107" t="str">
            <v>正選手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 t="str">
            <v>○</v>
          </cell>
          <cell r="AA107">
            <v>4</v>
          </cell>
          <cell r="AB107" t="str">
            <v>○</v>
          </cell>
          <cell r="AC107">
            <v>11254</v>
          </cell>
          <cell r="AD107">
            <v>333</v>
          </cell>
          <cell r="AE107">
            <v>11254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</row>
        <row r="108">
          <cell r="C108">
            <v>333</v>
          </cell>
          <cell r="D108" t="str">
            <v>B304</v>
          </cell>
          <cell r="E108" t="str">
            <v>岩手</v>
          </cell>
          <cell r="F108" t="str">
            <v>水沢農</v>
          </cell>
          <cell r="G108">
            <v>1</v>
          </cell>
          <cell r="H108" t="str">
            <v>平  剛</v>
          </cell>
          <cell r="I108">
            <v>0</v>
          </cell>
          <cell r="J108">
            <v>0</v>
          </cell>
          <cell r="K108">
            <v>0</v>
          </cell>
          <cell r="L108">
            <v>1</v>
          </cell>
          <cell r="M108" t="str">
            <v>正選手</v>
          </cell>
          <cell r="N108" t="str">
            <v>○</v>
          </cell>
          <cell r="O108">
            <v>12545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333</v>
          </cell>
          <cell r="AE108" t="str">
            <v/>
          </cell>
          <cell r="AF108" t="str">
            <v>○</v>
          </cell>
          <cell r="AG108">
            <v>51086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</row>
        <row r="109">
          <cell r="C109">
            <v>334</v>
          </cell>
          <cell r="D109" t="str">
            <v>B304</v>
          </cell>
          <cell r="E109" t="str">
            <v>岩手</v>
          </cell>
          <cell r="F109" t="str">
            <v>水沢農</v>
          </cell>
          <cell r="G109">
            <v>2</v>
          </cell>
          <cell r="H109" t="str">
            <v>梅原　芳弥</v>
          </cell>
          <cell r="I109">
            <v>0</v>
          </cell>
          <cell r="J109">
            <v>0</v>
          </cell>
          <cell r="K109">
            <v>0</v>
          </cell>
          <cell r="L109">
            <v>3</v>
          </cell>
          <cell r="M109" t="str">
            <v>正選手</v>
          </cell>
          <cell r="N109">
            <v>0</v>
          </cell>
          <cell r="O109">
            <v>0</v>
          </cell>
          <cell r="P109" t="str">
            <v>○</v>
          </cell>
          <cell r="Q109">
            <v>40750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333</v>
          </cell>
          <cell r="AE109" t="str">
            <v/>
          </cell>
          <cell r="AF109" t="str">
            <v>○</v>
          </cell>
          <cell r="AG109">
            <v>51086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</row>
        <row r="110">
          <cell r="C110">
            <v>335</v>
          </cell>
          <cell r="D110" t="str">
            <v>B304</v>
          </cell>
          <cell r="E110" t="str">
            <v>岩手</v>
          </cell>
          <cell r="F110" t="str">
            <v>水沢農</v>
          </cell>
          <cell r="G110">
            <v>3</v>
          </cell>
          <cell r="H110" t="str">
            <v>及川　優</v>
          </cell>
          <cell r="I110">
            <v>0</v>
          </cell>
          <cell r="J110">
            <v>0</v>
          </cell>
          <cell r="K110">
            <v>0</v>
          </cell>
          <cell r="L110">
            <v>2</v>
          </cell>
          <cell r="M110" t="str">
            <v>正選手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 t="str">
            <v>○</v>
          </cell>
          <cell r="U110">
            <v>6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333</v>
          </cell>
          <cell r="AE110" t="str">
            <v/>
          </cell>
          <cell r="AF110" t="str">
            <v>○</v>
          </cell>
          <cell r="AG110">
            <v>51086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</row>
        <row r="111">
          <cell r="C111">
            <v>336</v>
          </cell>
          <cell r="D111" t="str">
            <v>B304</v>
          </cell>
          <cell r="E111" t="str">
            <v>岩手</v>
          </cell>
          <cell r="F111" t="str">
            <v>水沢農</v>
          </cell>
          <cell r="G111">
            <v>4</v>
          </cell>
          <cell r="H111" t="str">
            <v>菅原　将</v>
          </cell>
          <cell r="I111">
            <v>0</v>
          </cell>
          <cell r="J111">
            <v>0</v>
          </cell>
          <cell r="K111">
            <v>0</v>
          </cell>
          <cell r="L111">
            <v>2</v>
          </cell>
          <cell r="M111" t="str">
            <v>正選手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 t="str">
            <v>○</v>
          </cell>
          <cell r="W111">
            <v>6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333</v>
          </cell>
          <cell r="AE111" t="str">
            <v/>
          </cell>
          <cell r="AF111" t="str">
            <v>○</v>
          </cell>
          <cell r="AG111">
            <v>51086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</row>
        <row r="112">
          <cell r="C112">
            <v>337</v>
          </cell>
          <cell r="D112" t="str">
            <v>B304</v>
          </cell>
          <cell r="E112" t="str">
            <v>岩手</v>
          </cell>
          <cell r="F112" t="str">
            <v>水沢農</v>
          </cell>
          <cell r="G112">
            <v>5</v>
          </cell>
          <cell r="H112" t="str">
            <v>金澤　草太</v>
          </cell>
          <cell r="I112">
            <v>0</v>
          </cell>
          <cell r="J112">
            <v>0</v>
          </cell>
          <cell r="K112">
            <v>0</v>
          </cell>
          <cell r="L112">
            <v>3</v>
          </cell>
          <cell r="M112" t="str">
            <v>正選手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 t="str">
            <v>○</v>
          </cell>
          <cell r="Y112">
            <v>4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333</v>
          </cell>
          <cell r="AE112" t="str">
            <v/>
          </cell>
          <cell r="AF112" t="str">
            <v>○</v>
          </cell>
          <cell r="AG112">
            <v>51086</v>
          </cell>
          <cell r="AH112" t="str">
            <v>○</v>
          </cell>
          <cell r="AI112">
            <v>0</v>
          </cell>
          <cell r="AJ112">
            <v>0</v>
          </cell>
          <cell r="AK112">
            <v>0</v>
          </cell>
          <cell r="AL112">
            <v>0</v>
          </cell>
          <cell r="AM112">
            <v>0</v>
          </cell>
          <cell r="AN112">
            <v>0</v>
          </cell>
          <cell r="AO112">
            <v>0</v>
          </cell>
        </row>
        <row r="113">
          <cell r="C113">
            <v>338</v>
          </cell>
          <cell r="D113" t="str">
            <v>B304</v>
          </cell>
          <cell r="E113" t="str">
            <v>岩手</v>
          </cell>
          <cell r="F113" t="str">
            <v>水沢農</v>
          </cell>
          <cell r="G113">
            <v>6</v>
          </cell>
          <cell r="H113" t="str">
            <v>鈴木　良平</v>
          </cell>
          <cell r="I113">
            <v>0</v>
          </cell>
          <cell r="J113">
            <v>0</v>
          </cell>
          <cell r="K113">
            <v>0</v>
          </cell>
          <cell r="L113">
            <v>2</v>
          </cell>
          <cell r="M113" t="str">
            <v>正選手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 t="str">
            <v>○</v>
          </cell>
          <cell r="AA113">
            <v>5</v>
          </cell>
          <cell r="AB113">
            <v>0</v>
          </cell>
          <cell r="AC113">
            <v>0</v>
          </cell>
          <cell r="AD113">
            <v>333</v>
          </cell>
          <cell r="AE113" t="str">
            <v/>
          </cell>
          <cell r="AF113" t="str">
            <v>○</v>
          </cell>
          <cell r="AG113">
            <v>51086</v>
          </cell>
          <cell r="AH113" t="str">
            <v>○</v>
          </cell>
          <cell r="AI113">
            <v>0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  <cell r="AN113">
            <v>0</v>
          </cell>
          <cell r="AO113">
            <v>0</v>
          </cell>
        </row>
        <row r="114">
          <cell r="C114">
            <v>401</v>
          </cell>
          <cell r="D114" t="str">
            <v>B401</v>
          </cell>
          <cell r="E114" t="str">
            <v>宮城</v>
          </cell>
          <cell r="F114" t="str">
            <v>東北</v>
          </cell>
          <cell r="G114">
            <v>1</v>
          </cell>
          <cell r="H114" t="str">
            <v>小松　定俊</v>
          </cell>
          <cell r="I114">
            <v>0</v>
          </cell>
          <cell r="J114">
            <v>0</v>
          </cell>
          <cell r="K114">
            <v>0</v>
          </cell>
          <cell r="L114">
            <v>3</v>
          </cell>
          <cell r="M114" t="str">
            <v>正選手</v>
          </cell>
          <cell r="N114" t="str">
            <v>○</v>
          </cell>
          <cell r="O114">
            <v>11278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 t="str">
            <v>○</v>
          </cell>
          <cell r="AC114">
            <v>10989</v>
          </cell>
          <cell r="AD114">
            <v>333</v>
          </cell>
          <cell r="AE114">
            <v>10989</v>
          </cell>
          <cell r="AF114">
            <v>0</v>
          </cell>
          <cell r="AG114">
            <v>0</v>
          </cell>
          <cell r="AH114" t="str">
            <v>○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</row>
        <row r="115">
          <cell r="C115">
            <v>402</v>
          </cell>
          <cell r="D115" t="str">
            <v>B401</v>
          </cell>
          <cell r="E115" t="str">
            <v>宮城</v>
          </cell>
          <cell r="F115" t="str">
            <v>東北</v>
          </cell>
          <cell r="G115">
            <v>2</v>
          </cell>
          <cell r="H115" t="str">
            <v>三嶋　柊葵</v>
          </cell>
          <cell r="I115">
            <v>0</v>
          </cell>
          <cell r="J115">
            <v>0</v>
          </cell>
          <cell r="K115">
            <v>0</v>
          </cell>
          <cell r="L115">
            <v>1</v>
          </cell>
          <cell r="M115" t="str">
            <v>正選手</v>
          </cell>
          <cell r="N115">
            <v>0</v>
          </cell>
          <cell r="O115">
            <v>0</v>
          </cell>
          <cell r="P115" t="str">
            <v>○</v>
          </cell>
          <cell r="Q115">
            <v>45529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 t="str">
            <v>○</v>
          </cell>
          <cell r="AC115">
            <v>10989</v>
          </cell>
          <cell r="AD115">
            <v>333</v>
          </cell>
          <cell r="AE115">
            <v>10989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</row>
        <row r="116">
          <cell r="C116">
            <v>403</v>
          </cell>
          <cell r="D116" t="str">
            <v>B401</v>
          </cell>
          <cell r="E116" t="str">
            <v>宮城</v>
          </cell>
          <cell r="F116" t="str">
            <v>東北</v>
          </cell>
          <cell r="G116">
            <v>3</v>
          </cell>
          <cell r="H116" t="str">
            <v>中田　颯太郎</v>
          </cell>
          <cell r="I116">
            <v>0</v>
          </cell>
          <cell r="J116">
            <v>0</v>
          </cell>
          <cell r="K116">
            <v>0</v>
          </cell>
          <cell r="L116">
            <v>3</v>
          </cell>
          <cell r="M116" t="str">
            <v>正選手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 t="str">
            <v>○</v>
          </cell>
          <cell r="S116">
            <v>1214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 t="str">
            <v>○</v>
          </cell>
          <cell r="AC116">
            <v>10989</v>
          </cell>
          <cell r="AD116">
            <v>333</v>
          </cell>
          <cell r="AE116">
            <v>10989</v>
          </cell>
          <cell r="AF116">
            <v>0</v>
          </cell>
          <cell r="AG116">
            <v>0</v>
          </cell>
          <cell r="AH116" t="str">
            <v>○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</row>
        <row r="117">
          <cell r="C117">
            <v>404</v>
          </cell>
          <cell r="D117" t="str">
            <v>B401</v>
          </cell>
          <cell r="E117" t="str">
            <v>宮城</v>
          </cell>
          <cell r="F117" t="str">
            <v>東北</v>
          </cell>
          <cell r="G117">
            <v>4</v>
          </cell>
          <cell r="H117" t="str">
            <v>笛　弘樹</v>
          </cell>
          <cell r="I117">
            <v>0</v>
          </cell>
          <cell r="J117">
            <v>0</v>
          </cell>
          <cell r="K117">
            <v>0</v>
          </cell>
          <cell r="L117">
            <v>3</v>
          </cell>
          <cell r="M117" t="str">
            <v>正選手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 t="str">
            <v>○</v>
          </cell>
          <cell r="W117">
            <v>13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 t="str">
            <v>○</v>
          </cell>
          <cell r="AC117">
            <v>10989</v>
          </cell>
          <cell r="AD117">
            <v>333</v>
          </cell>
          <cell r="AE117">
            <v>10989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</row>
        <row r="118">
          <cell r="C118">
            <v>405</v>
          </cell>
          <cell r="D118" t="str">
            <v>B401</v>
          </cell>
          <cell r="E118" t="str">
            <v>宮城</v>
          </cell>
          <cell r="F118" t="str">
            <v>東北</v>
          </cell>
          <cell r="G118">
            <v>5</v>
          </cell>
          <cell r="H118" t="str">
            <v>沢田　桂太郎</v>
          </cell>
          <cell r="I118">
            <v>0</v>
          </cell>
          <cell r="J118">
            <v>0</v>
          </cell>
          <cell r="K118">
            <v>0</v>
          </cell>
          <cell r="L118">
            <v>1</v>
          </cell>
          <cell r="M118" t="str">
            <v>正選手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 t="str">
            <v>○</v>
          </cell>
          <cell r="Y118">
            <v>1</v>
          </cell>
          <cell r="Z118">
            <v>0</v>
          </cell>
          <cell r="AA118">
            <v>0</v>
          </cell>
          <cell r="AB118" t="str">
            <v>○</v>
          </cell>
          <cell r="AC118">
            <v>10989</v>
          </cell>
          <cell r="AD118">
            <v>333</v>
          </cell>
          <cell r="AE118">
            <v>10989</v>
          </cell>
          <cell r="AF118">
            <v>0</v>
          </cell>
          <cell r="AG118">
            <v>0</v>
          </cell>
          <cell r="AH118" t="str">
            <v>○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N118">
            <v>0</v>
          </cell>
          <cell r="AO118">
            <v>0</v>
          </cell>
        </row>
        <row r="119">
          <cell r="C119">
            <v>406</v>
          </cell>
          <cell r="D119" t="str">
            <v>B401</v>
          </cell>
          <cell r="E119" t="str">
            <v>宮城</v>
          </cell>
          <cell r="F119" t="str">
            <v>東北</v>
          </cell>
          <cell r="G119">
            <v>6</v>
          </cell>
          <cell r="H119" t="str">
            <v>伊藤　真生</v>
          </cell>
          <cell r="I119">
            <v>0</v>
          </cell>
          <cell r="J119">
            <v>0</v>
          </cell>
          <cell r="K119">
            <v>0</v>
          </cell>
          <cell r="L119">
            <v>2</v>
          </cell>
          <cell r="M119" t="str">
            <v>正選手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333</v>
          </cell>
          <cell r="AE119" t="str">
            <v/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 t="str">
            <v>○</v>
          </cell>
          <cell r="AL119">
            <v>1336</v>
          </cell>
          <cell r="AM119" t="str">
            <v>○</v>
          </cell>
          <cell r="AN119">
            <v>25141</v>
          </cell>
          <cell r="AO119" t="str">
            <v>○</v>
          </cell>
        </row>
        <row r="120">
          <cell r="C120">
            <v>407</v>
          </cell>
          <cell r="D120" t="str">
            <v>B402</v>
          </cell>
          <cell r="E120" t="str">
            <v>宮城</v>
          </cell>
          <cell r="F120" t="str">
            <v>仙台商</v>
          </cell>
          <cell r="G120">
            <v>1</v>
          </cell>
          <cell r="H120" t="str">
            <v>庄子　七海</v>
          </cell>
          <cell r="I120">
            <v>0</v>
          </cell>
          <cell r="J120">
            <v>0</v>
          </cell>
          <cell r="K120">
            <v>0</v>
          </cell>
          <cell r="L120">
            <v>1</v>
          </cell>
          <cell r="M120" t="str">
            <v>正選手</v>
          </cell>
          <cell r="N120" t="str">
            <v>○</v>
          </cell>
          <cell r="O120">
            <v>12639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  <cell r="AA120">
            <v>0</v>
          </cell>
          <cell r="AB120" t="str">
            <v>○</v>
          </cell>
          <cell r="AC120">
            <v>11122</v>
          </cell>
          <cell r="AD120">
            <v>333</v>
          </cell>
          <cell r="AE120">
            <v>11122</v>
          </cell>
          <cell r="AF120">
            <v>0</v>
          </cell>
          <cell r="AG120">
            <v>0</v>
          </cell>
          <cell r="AH120">
            <v>0</v>
          </cell>
          <cell r="AI120">
            <v>0</v>
          </cell>
          <cell r="AJ120">
            <v>0</v>
          </cell>
          <cell r="AK120">
            <v>0</v>
          </cell>
          <cell r="AL120">
            <v>0</v>
          </cell>
          <cell r="AM120">
            <v>0</v>
          </cell>
          <cell r="AN120">
            <v>0</v>
          </cell>
          <cell r="AO120">
            <v>0</v>
          </cell>
        </row>
        <row r="121">
          <cell r="C121">
            <v>408</v>
          </cell>
          <cell r="D121" t="str">
            <v>B402</v>
          </cell>
          <cell r="E121" t="str">
            <v>宮城</v>
          </cell>
          <cell r="F121" t="str">
            <v>仙台商</v>
          </cell>
          <cell r="G121">
            <v>2</v>
          </cell>
          <cell r="H121" t="str">
            <v>荒井　佑太</v>
          </cell>
          <cell r="I121">
            <v>0</v>
          </cell>
          <cell r="J121">
            <v>0</v>
          </cell>
          <cell r="K121">
            <v>0</v>
          </cell>
          <cell r="L121">
            <v>3</v>
          </cell>
          <cell r="M121" t="str">
            <v>正選手</v>
          </cell>
          <cell r="N121">
            <v>0</v>
          </cell>
          <cell r="O121">
            <v>0</v>
          </cell>
          <cell r="P121" t="str">
            <v>○</v>
          </cell>
          <cell r="Q121">
            <v>34198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 t="str">
            <v>○</v>
          </cell>
          <cell r="AC121">
            <v>11122</v>
          </cell>
          <cell r="AD121">
            <v>333</v>
          </cell>
          <cell r="AE121">
            <v>11122</v>
          </cell>
          <cell r="AF121">
            <v>0</v>
          </cell>
          <cell r="AG121">
            <v>0</v>
          </cell>
          <cell r="AH121" t="str">
            <v>○</v>
          </cell>
          <cell r="AI121">
            <v>0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  <cell r="AO121">
            <v>0</v>
          </cell>
        </row>
        <row r="122">
          <cell r="C122">
            <v>409</v>
          </cell>
          <cell r="D122" t="str">
            <v>B402</v>
          </cell>
          <cell r="E122" t="str">
            <v>宮城</v>
          </cell>
          <cell r="F122" t="str">
            <v>仙台商</v>
          </cell>
          <cell r="G122">
            <v>3</v>
          </cell>
          <cell r="H122" t="str">
            <v>東　直樹</v>
          </cell>
          <cell r="I122">
            <v>0</v>
          </cell>
          <cell r="J122">
            <v>0</v>
          </cell>
          <cell r="K122">
            <v>0</v>
          </cell>
          <cell r="L122">
            <v>3</v>
          </cell>
          <cell r="M122" t="str">
            <v>正選手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 t="str">
            <v>○</v>
          </cell>
          <cell r="S122">
            <v>1203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 t="str">
            <v>○</v>
          </cell>
          <cell r="AC122">
            <v>11122</v>
          </cell>
          <cell r="AD122">
            <v>333</v>
          </cell>
          <cell r="AE122">
            <v>11122</v>
          </cell>
          <cell r="AF122">
            <v>0</v>
          </cell>
          <cell r="AG122">
            <v>0</v>
          </cell>
          <cell r="AH122" t="str">
            <v>○</v>
          </cell>
          <cell r="AI122">
            <v>0</v>
          </cell>
          <cell r="AJ122">
            <v>0</v>
          </cell>
          <cell r="AK122">
            <v>0</v>
          </cell>
          <cell r="AL122">
            <v>0</v>
          </cell>
          <cell r="AM122">
            <v>0</v>
          </cell>
          <cell r="AN122">
            <v>0</v>
          </cell>
          <cell r="AO122">
            <v>0</v>
          </cell>
        </row>
        <row r="123">
          <cell r="C123">
            <v>410</v>
          </cell>
          <cell r="D123" t="str">
            <v>B402</v>
          </cell>
          <cell r="E123" t="str">
            <v>宮城</v>
          </cell>
          <cell r="F123" t="str">
            <v>仙台商</v>
          </cell>
          <cell r="G123">
            <v>4</v>
          </cell>
          <cell r="H123" t="str">
            <v>久保田　冬吾</v>
          </cell>
          <cell r="I123">
            <v>0</v>
          </cell>
          <cell r="J123">
            <v>0</v>
          </cell>
          <cell r="K123">
            <v>0</v>
          </cell>
          <cell r="L123">
            <v>2</v>
          </cell>
          <cell r="M123" t="str">
            <v>正選手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 t="str">
            <v>○</v>
          </cell>
          <cell r="Y123">
            <v>4</v>
          </cell>
          <cell r="Z123">
            <v>0</v>
          </cell>
          <cell r="AA123">
            <v>0</v>
          </cell>
          <cell r="AB123" t="str">
            <v>○</v>
          </cell>
          <cell r="AC123">
            <v>11122</v>
          </cell>
          <cell r="AD123">
            <v>333</v>
          </cell>
          <cell r="AE123">
            <v>11122</v>
          </cell>
          <cell r="AF123">
            <v>0</v>
          </cell>
          <cell r="AG123">
            <v>0</v>
          </cell>
          <cell r="AH123" t="str">
            <v>○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N123">
            <v>0</v>
          </cell>
          <cell r="AO123">
            <v>0</v>
          </cell>
        </row>
        <row r="124">
          <cell r="C124">
            <v>411</v>
          </cell>
          <cell r="D124" t="str">
            <v>B402</v>
          </cell>
          <cell r="E124" t="str">
            <v>宮城</v>
          </cell>
          <cell r="F124" t="str">
            <v>仙台商</v>
          </cell>
          <cell r="G124">
            <v>5</v>
          </cell>
          <cell r="H124" t="str">
            <v>森　大成</v>
          </cell>
          <cell r="I124">
            <v>0</v>
          </cell>
          <cell r="J124">
            <v>0</v>
          </cell>
          <cell r="K124">
            <v>0</v>
          </cell>
          <cell r="L124">
            <v>1</v>
          </cell>
          <cell r="M124" t="str">
            <v>正選手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  <cell r="Z124" t="str">
            <v>○</v>
          </cell>
          <cell r="AA124">
            <v>9</v>
          </cell>
          <cell r="AB124" t="str">
            <v>○</v>
          </cell>
          <cell r="AC124">
            <v>11122</v>
          </cell>
          <cell r="AD124">
            <v>333</v>
          </cell>
          <cell r="AE124">
            <v>11122</v>
          </cell>
          <cell r="AF124">
            <v>0</v>
          </cell>
          <cell r="AG124">
            <v>0</v>
          </cell>
          <cell r="AH124">
            <v>0</v>
          </cell>
          <cell r="AI124">
            <v>0</v>
          </cell>
          <cell r="AJ124">
            <v>0</v>
          </cell>
          <cell r="AK124">
            <v>0</v>
          </cell>
          <cell r="AL124">
            <v>0</v>
          </cell>
          <cell r="AM124">
            <v>0</v>
          </cell>
          <cell r="AN124">
            <v>0</v>
          </cell>
          <cell r="AO124">
            <v>0</v>
          </cell>
        </row>
        <row r="125">
          <cell r="C125">
            <v>412</v>
          </cell>
          <cell r="D125" t="str">
            <v>B403</v>
          </cell>
          <cell r="E125" t="str">
            <v>宮城</v>
          </cell>
          <cell r="F125" t="str">
            <v>古川工</v>
          </cell>
          <cell r="G125">
            <v>1</v>
          </cell>
          <cell r="H125" t="str">
            <v>門田　将輝</v>
          </cell>
          <cell r="I125">
            <v>0</v>
          </cell>
          <cell r="J125">
            <v>0</v>
          </cell>
          <cell r="K125">
            <v>0</v>
          </cell>
          <cell r="L125">
            <v>3</v>
          </cell>
          <cell r="M125" t="str">
            <v>正選手</v>
          </cell>
          <cell r="N125" t="str">
            <v>○</v>
          </cell>
          <cell r="O125">
            <v>11800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333</v>
          </cell>
          <cell r="AE125" t="str">
            <v/>
          </cell>
          <cell r="AF125">
            <v>0</v>
          </cell>
          <cell r="AG125">
            <v>0</v>
          </cell>
          <cell r="AH125">
            <v>0</v>
          </cell>
          <cell r="AI125">
            <v>0</v>
          </cell>
          <cell r="AJ125">
            <v>0</v>
          </cell>
          <cell r="AK125">
            <v>0</v>
          </cell>
          <cell r="AL125">
            <v>0</v>
          </cell>
          <cell r="AM125">
            <v>0</v>
          </cell>
          <cell r="AN125">
            <v>0</v>
          </cell>
          <cell r="AO125">
            <v>0</v>
          </cell>
        </row>
        <row r="126">
          <cell r="C126">
            <v>413</v>
          </cell>
          <cell r="D126" t="str">
            <v>B403</v>
          </cell>
          <cell r="E126" t="str">
            <v>宮城</v>
          </cell>
          <cell r="F126" t="str">
            <v>古川工</v>
          </cell>
          <cell r="G126">
            <v>2</v>
          </cell>
          <cell r="H126" t="str">
            <v>大柳　里央</v>
          </cell>
          <cell r="I126">
            <v>0</v>
          </cell>
          <cell r="J126">
            <v>0</v>
          </cell>
          <cell r="K126">
            <v>0</v>
          </cell>
          <cell r="L126">
            <v>3</v>
          </cell>
          <cell r="M126" t="str">
            <v>正選手</v>
          </cell>
          <cell r="N126">
            <v>0</v>
          </cell>
          <cell r="O126">
            <v>0</v>
          </cell>
          <cell r="P126" t="str">
            <v>○</v>
          </cell>
          <cell r="Q126">
            <v>41872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>
            <v>0</v>
          </cell>
          <cell r="AD126">
            <v>333</v>
          </cell>
          <cell r="AE126" t="str">
            <v/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N126">
            <v>0</v>
          </cell>
          <cell r="AO126">
            <v>0</v>
          </cell>
        </row>
        <row r="127">
          <cell r="C127">
            <v>414</v>
          </cell>
          <cell r="D127" t="str">
            <v>B403</v>
          </cell>
          <cell r="E127" t="str">
            <v>宮城</v>
          </cell>
          <cell r="F127" t="str">
            <v>古川工</v>
          </cell>
          <cell r="G127">
            <v>3</v>
          </cell>
          <cell r="H127" t="str">
            <v>山本　陵二</v>
          </cell>
          <cell r="I127">
            <v>0</v>
          </cell>
          <cell r="J127">
            <v>0</v>
          </cell>
          <cell r="K127">
            <v>0</v>
          </cell>
          <cell r="L127">
            <v>3</v>
          </cell>
          <cell r="M127" t="str">
            <v>正選手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 t="str">
            <v>○</v>
          </cell>
          <cell r="S127">
            <v>1191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0</v>
          </cell>
          <cell r="AB127" t="str">
            <v>○</v>
          </cell>
          <cell r="AC127">
            <v>11143</v>
          </cell>
          <cell r="AD127">
            <v>333</v>
          </cell>
          <cell r="AE127">
            <v>11143</v>
          </cell>
          <cell r="AF127">
            <v>0</v>
          </cell>
          <cell r="AG127">
            <v>0</v>
          </cell>
          <cell r="AH127" t="str">
            <v>○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</row>
        <row r="128">
          <cell r="C128">
            <v>415</v>
          </cell>
          <cell r="D128" t="str">
            <v>B403</v>
          </cell>
          <cell r="E128" t="str">
            <v>宮城</v>
          </cell>
          <cell r="F128" t="str">
            <v>古川工</v>
          </cell>
          <cell r="G128">
            <v>4</v>
          </cell>
          <cell r="H128" t="str">
            <v>川名　正太</v>
          </cell>
          <cell r="I128">
            <v>0</v>
          </cell>
          <cell r="J128">
            <v>0</v>
          </cell>
          <cell r="K128">
            <v>0</v>
          </cell>
          <cell r="L128">
            <v>2</v>
          </cell>
          <cell r="M128" t="str">
            <v>正選手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 t="str">
            <v>○</v>
          </cell>
          <cell r="U128">
            <v>3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 t="str">
            <v>○</v>
          </cell>
          <cell r="AC128">
            <v>11143</v>
          </cell>
          <cell r="AD128">
            <v>333</v>
          </cell>
          <cell r="AE128">
            <v>11143</v>
          </cell>
          <cell r="AF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</row>
        <row r="129">
          <cell r="C129">
            <v>416</v>
          </cell>
          <cell r="D129" t="str">
            <v>B403</v>
          </cell>
          <cell r="E129" t="str">
            <v>宮城</v>
          </cell>
          <cell r="F129" t="str">
            <v>古川工</v>
          </cell>
          <cell r="G129">
            <v>5</v>
          </cell>
          <cell r="H129" t="str">
            <v>平澤　瑛一</v>
          </cell>
          <cell r="I129">
            <v>0</v>
          </cell>
          <cell r="J129">
            <v>0</v>
          </cell>
          <cell r="K129">
            <v>0</v>
          </cell>
          <cell r="L129">
            <v>2</v>
          </cell>
          <cell r="M129" t="str">
            <v>正選手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 t="str">
            <v>○</v>
          </cell>
          <cell r="W129">
            <v>4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 t="str">
            <v>○</v>
          </cell>
          <cell r="AC129">
            <v>11143</v>
          </cell>
          <cell r="AD129">
            <v>333</v>
          </cell>
          <cell r="AE129">
            <v>11143</v>
          </cell>
          <cell r="AF129">
            <v>0</v>
          </cell>
          <cell r="AG129">
            <v>0</v>
          </cell>
          <cell r="AH129" t="str">
            <v>○</v>
          </cell>
          <cell r="AI129">
            <v>0</v>
          </cell>
          <cell r="AJ129">
            <v>0</v>
          </cell>
          <cell r="AK129">
            <v>0</v>
          </cell>
          <cell r="AL129">
            <v>0</v>
          </cell>
          <cell r="AM129">
            <v>0</v>
          </cell>
          <cell r="AN129">
            <v>0</v>
          </cell>
          <cell r="AO129">
            <v>0</v>
          </cell>
        </row>
        <row r="130">
          <cell r="C130">
            <v>417</v>
          </cell>
          <cell r="D130" t="str">
            <v>B403</v>
          </cell>
          <cell r="E130" t="str">
            <v>宮城</v>
          </cell>
          <cell r="F130" t="str">
            <v>古川工</v>
          </cell>
          <cell r="G130">
            <v>6</v>
          </cell>
          <cell r="H130" t="str">
            <v>高橋　勇太郎</v>
          </cell>
          <cell r="I130">
            <v>0</v>
          </cell>
          <cell r="J130">
            <v>0</v>
          </cell>
          <cell r="K130">
            <v>0</v>
          </cell>
          <cell r="L130">
            <v>3</v>
          </cell>
          <cell r="M130" t="str">
            <v>正選手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 t="str">
            <v>○</v>
          </cell>
          <cell r="Y130">
            <v>5</v>
          </cell>
          <cell r="Z130">
            <v>0</v>
          </cell>
          <cell r="AA130">
            <v>0</v>
          </cell>
          <cell r="AB130" t="str">
            <v>○</v>
          </cell>
          <cell r="AC130">
            <v>11143</v>
          </cell>
          <cell r="AD130">
            <v>333</v>
          </cell>
          <cell r="AE130">
            <v>11143</v>
          </cell>
          <cell r="AF130">
            <v>0</v>
          </cell>
          <cell r="AG130">
            <v>0</v>
          </cell>
          <cell r="AH130" t="str">
            <v>○</v>
          </cell>
          <cell r="AI130">
            <v>0</v>
          </cell>
          <cell r="AJ130">
            <v>0</v>
          </cell>
          <cell r="AK130">
            <v>0</v>
          </cell>
          <cell r="AL130">
            <v>0</v>
          </cell>
          <cell r="AM130">
            <v>0</v>
          </cell>
          <cell r="AN130">
            <v>0</v>
          </cell>
          <cell r="AO130">
            <v>0</v>
          </cell>
        </row>
        <row r="131">
          <cell r="C131">
            <v>418</v>
          </cell>
          <cell r="D131" t="str">
            <v>B403</v>
          </cell>
          <cell r="E131" t="str">
            <v>宮城</v>
          </cell>
          <cell r="F131" t="str">
            <v>古川工</v>
          </cell>
          <cell r="G131">
            <v>7</v>
          </cell>
          <cell r="H131" t="str">
            <v>早坂　幸久</v>
          </cell>
          <cell r="I131">
            <v>0</v>
          </cell>
          <cell r="J131">
            <v>0</v>
          </cell>
          <cell r="K131">
            <v>0</v>
          </cell>
          <cell r="L131">
            <v>2</v>
          </cell>
          <cell r="M131" t="str">
            <v>正選手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 t="str">
            <v>○</v>
          </cell>
          <cell r="AA131">
            <v>7</v>
          </cell>
          <cell r="AB131" t="str">
            <v>○</v>
          </cell>
          <cell r="AC131">
            <v>11143</v>
          </cell>
          <cell r="AD131">
            <v>333</v>
          </cell>
          <cell r="AE131">
            <v>11143</v>
          </cell>
          <cell r="AF131">
            <v>0</v>
          </cell>
          <cell r="AG131">
            <v>0</v>
          </cell>
          <cell r="AH131">
            <v>0</v>
          </cell>
          <cell r="AI131">
            <v>0</v>
          </cell>
          <cell r="AJ131">
            <v>0</v>
          </cell>
          <cell r="AK131">
            <v>0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</row>
        <row r="132">
          <cell r="C132">
            <v>419</v>
          </cell>
          <cell r="D132" t="str">
            <v>B403</v>
          </cell>
          <cell r="E132" t="str">
            <v>宮城</v>
          </cell>
          <cell r="F132" t="str">
            <v>古川工</v>
          </cell>
          <cell r="G132">
            <v>8</v>
          </cell>
          <cell r="H132" t="str">
            <v>佐々木　美郁</v>
          </cell>
          <cell r="I132">
            <v>0</v>
          </cell>
          <cell r="J132">
            <v>0</v>
          </cell>
          <cell r="K132">
            <v>0</v>
          </cell>
          <cell r="L132">
            <v>2</v>
          </cell>
          <cell r="M132" t="str">
            <v>正選手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333</v>
          </cell>
          <cell r="AE132" t="str">
            <v/>
          </cell>
          <cell r="AF132">
            <v>0</v>
          </cell>
          <cell r="AG132">
            <v>0</v>
          </cell>
          <cell r="AH132">
            <v>0</v>
          </cell>
          <cell r="AI132" t="str">
            <v>○</v>
          </cell>
          <cell r="AJ132">
            <v>4050</v>
          </cell>
          <cell r="AK132" t="str">
            <v>○</v>
          </cell>
          <cell r="AL132">
            <v>1300</v>
          </cell>
          <cell r="AM132">
            <v>0</v>
          </cell>
          <cell r="AN132">
            <v>0</v>
          </cell>
          <cell r="AO132" t="str">
            <v>○</v>
          </cell>
        </row>
        <row r="133">
          <cell r="C133">
            <v>420</v>
          </cell>
          <cell r="D133" t="str">
            <v>B404</v>
          </cell>
          <cell r="E133" t="str">
            <v>宮城</v>
          </cell>
          <cell r="F133" t="str">
            <v>古川学園</v>
          </cell>
          <cell r="G133">
            <v>1</v>
          </cell>
          <cell r="H133" t="str">
            <v>高橋　健</v>
          </cell>
          <cell r="I133">
            <v>0</v>
          </cell>
          <cell r="J133">
            <v>0</v>
          </cell>
          <cell r="K133">
            <v>0</v>
          </cell>
          <cell r="L133">
            <v>3</v>
          </cell>
          <cell r="M133" t="str">
            <v>正選手</v>
          </cell>
          <cell r="N133">
            <v>0</v>
          </cell>
          <cell r="O133">
            <v>0</v>
          </cell>
          <cell r="P133" t="str">
            <v>○</v>
          </cell>
          <cell r="Q133">
            <v>41714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 t="str">
            <v/>
          </cell>
          <cell r="X133">
            <v>0</v>
          </cell>
          <cell r="Y133" t="str">
            <v/>
          </cell>
          <cell r="Z133">
            <v>0</v>
          </cell>
          <cell r="AA133">
            <v>0</v>
          </cell>
          <cell r="AB133" t="str">
            <v>○</v>
          </cell>
          <cell r="AC133">
            <v>11440</v>
          </cell>
          <cell r="AD133">
            <v>333</v>
          </cell>
          <cell r="AE133">
            <v>11440</v>
          </cell>
          <cell r="AF133" t="str">
            <v/>
          </cell>
          <cell r="AG133">
            <v>0</v>
          </cell>
          <cell r="AH133" t="str">
            <v>○</v>
          </cell>
          <cell r="AI133" t="str">
            <v/>
          </cell>
          <cell r="AJ133" t="str">
            <v/>
          </cell>
          <cell r="AK133" t="str">
            <v/>
          </cell>
          <cell r="AL133" t="str">
            <v/>
          </cell>
          <cell r="AM133" t="str">
            <v/>
          </cell>
          <cell r="AN133" t="str">
            <v/>
          </cell>
          <cell r="AO133" t="str">
            <v/>
          </cell>
        </row>
        <row r="134">
          <cell r="C134">
            <v>421</v>
          </cell>
          <cell r="D134" t="str">
            <v>B404</v>
          </cell>
          <cell r="E134" t="str">
            <v>宮城</v>
          </cell>
          <cell r="F134" t="str">
            <v>古川学園</v>
          </cell>
          <cell r="G134">
            <v>2</v>
          </cell>
          <cell r="H134" t="str">
            <v>永山　裕一</v>
          </cell>
          <cell r="I134">
            <v>0</v>
          </cell>
          <cell r="J134">
            <v>0</v>
          </cell>
          <cell r="K134">
            <v>0</v>
          </cell>
          <cell r="L134">
            <v>2</v>
          </cell>
          <cell r="M134" t="str">
            <v>正選手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 t="str">
            <v>○</v>
          </cell>
          <cell r="U134">
            <v>13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 t="str">
            <v>○</v>
          </cell>
          <cell r="AC134">
            <v>11440</v>
          </cell>
          <cell r="AD134">
            <v>333</v>
          </cell>
          <cell r="AE134">
            <v>11440</v>
          </cell>
          <cell r="AF134" t="str">
            <v/>
          </cell>
          <cell r="AG134">
            <v>0</v>
          </cell>
          <cell r="AH134">
            <v>0</v>
          </cell>
          <cell r="AI134" t="str">
            <v/>
          </cell>
          <cell r="AJ134" t="str">
            <v/>
          </cell>
          <cell r="AK134" t="str">
            <v/>
          </cell>
          <cell r="AL134" t="str">
            <v/>
          </cell>
          <cell r="AM134" t="str">
            <v/>
          </cell>
          <cell r="AN134" t="str">
            <v/>
          </cell>
          <cell r="AO134" t="str">
            <v/>
          </cell>
        </row>
        <row r="135">
          <cell r="C135">
            <v>422</v>
          </cell>
          <cell r="D135" t="str">
            <v>B404</v>
          </cell>
          <cell r="E135" t="str">
            <v>宮城</v>
          </cell>
          <cell r="F135" t="str">
            <v>古川学園</v>
          </cell>
          <cell r="G135">
            <v>3</v>
          </cell>
          <cell r="H135" t="str">
            <v>武田　昌也</v>
          </cell>
          <cell r="I135">
            <v>0</v>
          </cell>
          <cell r="J135">
            <v>0</v>
          </cell>
          <cell r="K135">
            <v>0</v>
          </cell>
          <cell r="L135">
            <v>2</v>
          </cell>
          <cell r="M135" t="str">
            <v>正選手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 t="str">
            <v>○</v>
          </cell>
          <cell r="Y135">
            <v>13</v>
          </cell>
          <cell r="Z135">
            <v>0</v>
          </cell>
          <cell r="AA135">
            <v>0</v>
          </cell>
          <cell r="AB135" t="str">
            <v>○</v>
          </cell>
          <cell r="AC135">
            <v>11440</v>
          </cell>
          <cell r="AD135">
            <v>333</v>
          </cell>
          <cell r="AE135">
            <v>11440</v>
          </cell>
          <cell r="AF135" t="str">
            <v/>
          </cell>
          <cell r="AG135">
            <v>0</v>
          </cell>
          <cell r="AH135" t="str">
            <v>○</v>
          </cell>
          <cell r="AI135" t="str">
            <v/>
          </cell>
          <cell r="AJ135" t="str">
            <v/>
          </cell>
          <cell r="AK135" t="str">
            <v/>
          </cell>
          <cell r="AL135" t="str">
            <v/>
          </cell>
          <cell r="AM135" t="str">
            <v/>
          </cell>
          <cell r="AN135" t="str">
            <v/>
          </cell>
          <cell r="AO135" t="str">
            <v/>
          </cell>
        </row>
        <row r="136">
          <cell r="C136">
            <v>423</v>
          </cell>
          <cell r="D136" t="str">
            <v>B404</v>
          </cell>
          <cell r="E136" t="str">
            <v>宮城</v>
          </cell>
          <cell r="F136" t="str">
            <v>古川学園</v>
          </cell>
          <cell r="G136">
            <v>4</v>
          </cell>
          <cell r="H136" t="str">
            <v>千葉　晴貴</v>
          </cell>
          <cell r="I136">
            <v>0</v>
          </cell>
          <cell r="J136">
            <v>0</v>
          </cell>
          <cell r="K136">
            <v>0</v>
          </cell>
          <cell r="L136">
            <v>2</v>
          </cell>
          <cell r="M136" t="str">
            <v>正選手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 t="str">
            <v/>
          </cell>
          <cell r="V136" t="str">
            <v/>
          </cell>
          <cell r="W136" t="str">
            <v/>
          </cell>
          <cell r="X136">
            <v>0</v>
          </cell>
          <cell r="Y136" t="str">
            <v/>
          </cell>
          <cell r="Z136" t="str">
            <v>○</v>
          </cell>
          <cell r="AA136">
            <v>8</v>
          </cell>
          <cell r="AB136" t="str">
            <v>○</v>
          </cell>
          <cell r="AC136">
            <v>11440</v>
          </cell>
          <cell r="AD136">
            <v>333</v>
          </cell>
          <cell r="AE136">
            <v>11440</v>
          </cell>
          <cell r="AF136" t="str">
            <v/>
          </cell>
          <cell r="AG136">
            <v>0</v>
          </cell>
          <cell r="AH136">
            <v>0</v>
          </cell>
          <cell r="AI136" t="str">
            <v/>
          </cell>
          <cell r="AJ136" t="str">
            <v/>
          </cell>
          <cell r="AK136" t="str">
            <v/>
          </cell>
          <cell r="AL136" t="str">
            <v/>
          </cell>
          <cell r="AM136" t="str">
            <v/>
          </cell>
          <cell r="AN136" t="str">
            <v/>
          </cell>
          <cell r="AO136" t="str">
            <v/>
          </cell>
        </row>
        <row r="137">
          <cell r="C137">
            <v>424</v>
          </cell>
          <cell r="D137" t="str">
            <v>B404</v>
          </cell>
          <cell r="E137" t="str">
            <v>宮城</v>
          </cell>
          <cell r="F137" t="str">
            <v>古川学園</v>
          </cell>
          <cell r="G137">
            <v>5</v>
          </cell>
          <cell r="H137" t="str">
            <v>小野寺　郁也</v>
          </cell>
          <cell r="I137">
            <v>0</v>
          </cell>
          <cell r="J137">
            <v>0</v>
          </cell>
          <cell r="K137">
            <v>0</v>
          </cell>
          <cell r="L137">
            <v>2</v>
          </cell>
          <cell r="M137" t="str">
            <v>正選手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 t="str">
            <v/>
          </cell>
          <cell r="V137" t="str">
            <v/>
          </cell>
          <cell r="W137" t="str">
            <v/>
          </cell>
          <cell r="X137">
            <v>0</v>
          </cell>
          <cell r="Y137" t="str">
            <v/>
          </cell>
          <cell r="Z137">
            <v>0</v>
          </cell>
          <cell r="AA137">
            <v>0</v>
          </cell>
          <cell r="AB137" t="str">
            <v>○</v>
          </cell>
          <cell r="AC137">
            <v>11440</v>
          </cell>
          <cell r="AD137">
            <v>333</v>
          </cell>
          <cell r="AE137">
            <v>11440</v>
          </cell>
          <cell r="AF137" t="str">
            <v/>
          </cell>
          <cell r="AG137">
            <v>0</v>
          </cell>
          <cell r="AH137">
            <v>0</v>
          </cell>
          <cell r="AI137" t="str">
            <v/>
          </cell>
          <cell r="AJ137" t="str">
            <v/>
          </cell>
          <cell r="AK137" t="str">
            <v/>
          </cell>
          <cell r="AL137" t="str">
            <v/>
          </cell>
          <cell r="AM137" t="str">
            <v/>
          </cell>
          <cell r="AN137" t="str">
            <v/>
          </cell>
          <cell r="AO137" t="str">
            <v/>
          </cell>
        </row>
        <row r="138">
          <cell r="C138">
            <v>425</v>
          </cell>
          <cell r="D138" t="str">
            <v>B405</v>
          </cell>
          <cell r="E138" t="str">
            <v>宮城</v>
          </cell>
          <cell r="F138" t="str">
            <v>小牛田農林</v>
          </cell>
          <cell r="G138">
            <v>1</v>
          </cell>
          <cell r="H138" t="str">
            <v>村上　健太</v>
          </cell>
          <cell r="I138">
            <v>0</v>
          </cell>
          <cell r="J138">
            <v>0</v>
          </cell>
          <cell r="K138">
            <v>0</v>
          </cell>
          <cell r="L138">
            <v>2</v>
          </cell>
          <cell r="M138" t="str">
            <v>正選手</v>
          </cell>
          <cell r="N138" t="str">
            <v>○</v>
          </cell>
          <cell r="O138">
            <v>12634</v>
          </cell>
          <cell r="P138" t="str">
            <v/>
          </cell>
          <cell r="Q138" t="str">
            <v/>
          </cell>
          <cell r="R138">
            <v>0</v>
          </cell>
          <cell r="S138" t="str">
            <v/>
          </cell>
          <cell r="T138">
            <v>0</v>
          </cell>
          <cell r="U138" t="str">
            <v/>
          </cell>
          <cell r="V138">
            <v>0</v>
          </cell>
          <cell r="W138" t="str">
            <v/>
          </cell>
          <cell r="X138">
            <v>0</v>
          </cell>
          <cell r="Y138" t="str">
            <v/>
          </cell>
          <cell r="Z138">
            <v>0</v>
          </cell>
          <cell r="AA138" t="str">
            <v/>
          </cell>
          <cell r="AB138" t="str">
            <v>○</v>
          </cell>
          <cell r="AC138">
            <v>11794</v>
          </cell>
          <cell r="AD138">
            <v>333</v>
          </cell>
          <cell r="AE138">
            <v>11794</v>
          </cell>
          <cell r="AF138" t="str">
            <v/>
          </cell>
          <cell r="AG138">
            <v>0</v>
          </cell>
          <cell r="AH138">
            <v>0</v>
          </cell>
          <cell r="AI138" t="str">
            <v/>
          </cell>
          <cell r="AJ138" t="str">
            <v/>
          </cell>
          <cell r="AK138" t="str">
            <v/>
          </cell>
          <cell r="AL138" t="str">
            <v/>
          </cell>
          <cell r="AM138" t="str">
            <v/>
          </cell>
          <cell r="AN138" t="str">
            <v/>
          </cell>
          <cell r="AO138" t="str">
            <v/>
          </cell>
        </row>
        <row r="139">
          <cell r="C139">
            <v>426</v>
          </cell>
          <cell r="D139" t="str">
            <v>B405</v>
          </cell>
          <cell r="E139" t="str">
            <v>宮城</v>
          </cell>
          <cell r="F139" t="str">
            <v>小牛田農林</v>
          </cell>
          <cell r="G139">
            <v>2</v>
          </cell>
          <cell r="H139" t="str">
            <v>吉田　輝</v>
          </cell>
          <cell r="I139">
            <v>0</v>
          </cell>
          <cell r="J139">
            <v>0</v>
          </cell>
          <cell r="K139">
            <v>0</v>
          </cell>
          <cell r="L139">
            <v>3</v>
          </cell>
          <cell r="M139" t="str">
            <v>正選手</v>
          </cell>
          <cell r="N139">
            <v>0</v>
          </cell>
          <cell r="O139">
            <v>0</v>
          </cell>
          <cell r="P139" t="str">
            <v/>
          </cell>
          <cell r="Q139" t="str">
            <v/>
          </cell>
          <cell r="R139" t="str">
            <v>○</v>
          </cell>
          <cell r="S139">
            <v>1340</v>
          </cell>
          <cell r="T139">
            <v>0</v>
          </cell>
          <cell r="U139" t="str">
            <v/>
          </cell>
          <cell r="V139">
            <v>0</v>
          </cell>
          <cell r="W139" t="str">
            <v/>
          </cell>
          <cell r="X139">
            <v>0</v>
          </cell>
          <cell r="Y139" t="str">
            <v/>
          </cell>
          <cell r="Z139">
            <v>0</v>
          </cell>
          <cell r="AA139" t="str">
            <v/>
          </cell>
          <cell r="AB139">
            <v>0</v>
          </cell>
          <cell r="AC139">
            <v>0</v>
          </cell>
          <cell r="AD139">
            <v>333</v>
          </cell>
          <cell r="AE139" t="str">
            <v/>
          </cell>
          <cell r="AF139" t="str">
            <v/>
          </cell>
          <cell r="AG139" t="str">
            <v/>
          </cell>
          <cell r="AH139">
            <v>0</v>
          </cell>
          <cell r="AI139" t="str">
            <v/>
          </cell>
          <cell r="AJ139" t="str">
            <v/>
          </cell>
          <cell r="AK139" t="str">
            <v/>
          </cell>
          <cell r="AL139" t="str">
            <v/>
          </cell>
          <cell r="AM139" t="str">
            <v/>
          </cell>
          <cell r="AN139" t="str">
            <v/>
          </cell>
          <cell r="AO139" t="str">
            <v/>
          </cell>
        </row>
        <row r="140">
          <cell r="C140">
            <v>427</v>
          </cell>
          <cell r="D140" t="str">
            <v>B405</v>
          </cell>
          <cell r="E140" t="str">
            <v>宮城</v>
          </cell>
          <cell r="F140" t="str">
            <v>小牛田農林</v>
          </cell>
          <cell r="G140">
            <v>3</v>
          </cell>
          <cell r="H140" t="str">
            <v>佐々木　悠輔</v>
          </cell>
          <cell r="I140">
            <v>0</v>
          </cell>
          <cell r="J140">
            <v>0</v>
          </cell>
          <cell r="K140">
            <v>0</v>
          </cell>
          <cell r="L140">
            <v>3</v>
          </cell>
          <cell r="M140" t="str">
            <v>正選手</v>
          </cell>
          <cell r="N140">
            <v>0</v>
          </cell>
          <cell r="O140" t="str">
            <v/>
          </cell>
          <cell r="P140" t="str">
            <v/>
          </cell>
          <cell r="Q140" t="str">
            <v/>
          </cell>
          <cell r="R140">
            <v>0</v>
          </cell>
          <cell r="S140" t="str">
            <v/>
          </cell>
          <cell r="T140" t="str">
            <v>○</v>
          </cell>
          <cell r="U140">
            <v>12</v>
          </cell>
          <cell r="V140">
            <v>0</v>
          </cell>
          <cell r="W140" t="str">
            <v/>
          </cell>
          <cell r="X140">
            <v>0</v>
          </cell>
          <cell r="Y140">
            <v>0</v>
          </cell>
          <cell r="Z140">
            <v>0</v>
          </cell>
          <cell r="AA140" t="str">
            <v/>
          </cell>
          <cell r="AB140" t="str">
            <v>○</v>
          </cell>
          <cell r="AC140">
            <v>11794</v>
          </cell>
          <cell r="AD140">
            <v>333</v>
          </cell>
          <cell r="AE140">
            <v>11794</v>
          </cell>
          <cell r="AF140" t="str">
            <v/>
          </cell>
          <cell r="AG140" t="str">
            <v/>
          </cell>
          <cell r="AH140" t="str">
            <v>○</v>
          </cell>
          <cell r="AI140" t="str">
            <v/>
          </cell>
          <cell r="AJ140" t="str">
            <v/>
          </cell>
          <cell r="AK140" t="str">
            <v/>
          </cell>
          <cell r="AL140" t="str">
            <v/>
          </cell>
          <cell r="AM140" t="str">
            <v/>
          </cell>
          <cell r="AN140" t="str">
            <v/>
          </cell>
          <cell r="AO140" t="str">
            <v/>
          </cell>
        </row>
        <row r="141">
          <cell r="C141">
            <v>428</v>
          </cell>
          <cell r="D141" t="str">
            <v>B405</v>
          </cell>
          <cell r="E141" t="str">
            <v>宮城</v>
          </cell>
          <cell r="F141" t="str">
            <v>小牛田農林</v>
          </cell>
          <cell r="G141">
            <v>4</v>
          </cell>
          <cell r="H141" t="str">
            <v>畑中　雄登</v>
          </cell>
          <cell r="I141">
            <v>0</v>
          </cell>
          <cell r="J141">
            <v>0</v>
          </cell>
          <cell r="K141">
            <v>0</v>
          </cell>
          <cell r="L141">
            <v>3</v>
          </cell>
          <cell r="M141" t="str">
            <v>正選手</v>
          </cell>
          <cell r="N141">
            <v>0</v>
          </cell>
          <cell r="O141" t="str">
            <v/>
          </cell>
          <cell r="P141" t="str">
            <v/>
          </cell>
          <cell r="Q141" t="str">
            <v/>
          </cell>
          <cell r="R141">
            <v>0</v>
          </cell>
          <cell r="S141" t="str">
            <v/>
          </cell>
          <cell r="T141">
            <v>0</v>
          </cell>
          <cell r="U141" t="str">
            <v/>
          </cell>
          <cell r="V141" t="str">
            <v>○</v>
          </cell>
          <cell r="W141">
            <v>11</v>
          </cell>
          <cell r="X141">
            <v>0</v>
          </cell>
          <cell r="Y141" t="str">
            <v/>
          </cell>
          <cell r="Z141">
            <v>0</v>
          </cell>
          <cell r="AA141">
            <v>0</v>
          </cell>
          <cell r="AB141" t="str">
            <v>○</v>
          </cell>
          <cell r="AC141">
            <v>11794</v>
          </cell>
          <cell r="AD141">
            <v>333</v>
          </cell>
          <cell r="AE141">
            <v>11794</v>
          </cell>
          <cell r="AF141" t="str">
            <v/>
          </cell>
          <cell r="AG141" t="str">
            <v/>
          </cell>
          <cell r="AH141" t="str">
            <v>○</v>
          </cell>
          <cell r="AI141">
            <v>0</v>
          </cell>
          <cell r="AJ141">
            <v>0</v>
          </cell>
          <cell r="AK141">
            <v>0</v>
          </cell>
          <cell r="AL141">
            <v>0</v>
          </cell>
          <cell r="AM141">
            <v>0</v>
          </cell>
          <cell r="AN141">
            <v>0</v>
          </cell>
          <cell r="AO141">
            <v>0</v>
          </cell>
        </row>
        <row r="142">
          <cell r="C142">
            <v>429</v>
          </cell>
          <cell r="D142" t="str">
            <v>B405</v>
          </cell>
          <cell r="E142" t="str">
            <v>宮城</v>
          </cell>
          <cell r="F142" t="str">
            <v>小牛田農林</v>
          </cell>
          <cell r="G142">
            <v>5</v>
          </cell>
          <cell r="H142" t="str">
            <v>佐々木　大稀</v>
          </cell>
          <cell r="I142">
            <v>0</v>
          </cell>
          <cell r="J142">
            <v>0</v>
          </cell>
          <cell r="K142">
            <v>0</v>
          </cell>
          <cell r="L142">
            <v>3</v>
          </cell>
          <cell r="M142" t="str">
            <v>正選手</v>
          </cell>
          <cell r="N142">
            <v>0</v>
          </cell>
          <cell r="O142" t="str">
            <v/>
          </cell>
          <cell r="P142" t="str">
            <v/>
          </cell>
          <cell r="Q142" t="str">
            <v/>
          </cell>
          <cell r="R142">
            <v>0</v>
          </cell>
          <cell r="S142" t="str">
            <v/>
          </cell>
          <cell r="T142">
            <v>0</v>
          </cell>
          <cell r="U142" t="str">
            <v/>
          </cell>
          <cell r="V142">
            <v>0</v>
          </cell>
          <cell r="W142" t="str">
            <v/>
          </cell>
          <cell r="X142" t="str">
            <v>○</v>
          </cell>
          <cell r="Y142">
            <v>10</v>
          </cell>
          <cell r="Z142">
            <v>0</v>
          </cell>
          <cell r="AA142" t="str">
            <v/>
          </cell>
          <cell r="AB142" t="str">
            <v>○</v>
          </cell>
          <cell r="AC142">
            <v>11794</v>
          </cell>
          <cell r="AD142">
            <v>333</v>
          </cell>
          <cell r="AE142">
            <v>11794</v>
          </cell>
          <cell r="AF142">
            <v>0</v>
          </cell>
          <cell r="AG142" t="str">
            <v/>
          </cell>
          <cell r="AH142" t="str">
            <v>○</v>
          </cell>
          <cell r="AI142">
            <v>0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  <cell r="AN142">
            <v>0</v>
          </cell>
          <cell r="AO142">
            <v>0</v>
          </cell>
        </row>
        <row r="143">
          <cell r="C143">
            <v>430</v>
          </cell>
          <cell r="D143" t="str">
            <v>B405</v>
          </cell>
          <cell r="E143" t="str">
            <v>宮城</v>
          </cell>
          <cell r="F143" t="str">
            <v>小牛田農林</v>
          </cell>
          <cell r="G143">
            <v>6</v>
          </cell>
          <cell r="H143" t="str">
            <v>神尾　柊平</v>
          </cell>
          <cell r="I143">
            <v>0</v>
          </cell>
          <cell r="J143">
            <v>0</v>
          </cell>
          <cell r="K143">
            <v>0</v>
          </cell>
          <cell r="L143">
            <v>3</v>
          </cell>
          <cell r="M143" t="str">
            <v>正選手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 t="str">
            <v>○</v>
          </cell>
          <cell r="AA143">
            <v>10</v>
          </cell>
          <cell r="AB143" t="str">
            <v>○</v>
          </cell>
          <cell r="AC143">
            <v>11794</v>
          </cell>
          <cell r="AD143">
            <v>333</v>
          </cell>
          <cell r="AE143">
            <v>11794</v>
          </cell>
          <cell r="AF143">
            <v>0</v>
          </cell>
          <cell r="AG143">
            <v>0</v>
          </cell>
          <cell r="AH143">
            <v>0</v>
          </cell>
          <cell r="AI143">
            <v>0</v>
          </cell>
          <cell r="AJ143">
            <v>0</v>
          </cell>
          <cell r="AK143">
            <v>0</v>
          </cell>
          <cell r="AL143">
            <v>0</v>
          </cell>
          <cell r="AM143">
            <v>0</v>
          </cell>
          <cell r="AN143">
            <v>0</v>
          </cell>
          <cell r="AO143">
            <v>0</v>
          </cell>
        </row>
        <row r="144">
          <cell r="C144">
            <v>431</v>
          </cell>
          <cell r="D144" t="str">
            <v>B406</v>
          </cell>
          <cell r="E144" t="str">
            <v>宮城</v>
          </cell>
          <cell r="F144" t="str">
            <v>石巻西高</v>
          </cell>
          <cell r="G144">
            <v>1</v>
          </cell>
          <cell r="H144" t="str">
            <v>齋藤　拓真</v>
          </cell>
          <cell r="I144">
            <v>0</v>
          </cell>
          <cell r="J144">
            <v>0</v>
          </cell>
          <cell r="K144">
            <v>0</v>
          </cell>
          <cell r="L144">
            <v>2</v>
          </cell>
          <cell r="M144" t="str">
            <v>正選手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0</v>
          </cell>
          <cell r="AB144">
            <v>0</v>
          </cell>
          <cell r="AC144">
            <v>0</v>
          </cell>
          <cell r="AD144">
            <v>333</v>
          </cell>
          <cell r="AE144" t="str">
            <v/>
          </cell>
          <cell r="AF144">
            <v>0</v>
          </cell>
          <cell r="AG144">
            <v>0</v>
          </cell>
          <cell r="AH144" t="str">
            <v>○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</row>
        <row r="145">
          <cell r="C145">
            <v>501</v>
          </cell>
          <cell r="D145" t="str">
            <v>B501</v>
          </cell>
          <cell r="E145" t="str">
            <v>山形</v>
          </cell>
          <cell r="F145" t="str">
            <v>新庄神室</v>
          </cell>
          <cell r="G145">
            <v>1</v>
          </cell>
          <cell r="H145" t="str">
            <v>矢口　優希</v>
          </cell>
          <cell r="I145">
            <v>0</v>
          </cell>
          <cell r="J145">
            <v>0</v>
          </cell>
          <cell r="K145">
            <v>0</v>
          </cell>
          <cell r="L145">
            <v>3</v>
          </cell>
          <cell r="M145" t="str">
            <v>正選手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V145" t="str">
            <v>○</v>
          </cell>
          <cell r="W145">
            <v>1</v>
          </cell>
          <cell r="X145">
            <v>0</v>
          </cell>
          <cell r="Y145">
            <v>0</v>
          </cell>
          <cell r="Z145">
            <v>0</v>
          </cell>
          <cell r="AA145">
            <v>0</v>
          </cell>
          <cell r="AB145" t="str">
            <v>○</v>
          </cell>
          <cell r="AC145">
            <v>10964</v>
          </cell>
          <cell r="AD145">
            <v>333</v>
          </cell>
          <cell r="AE145">
            <v>10964</v>
          </cell>
          <cell r="AF145">
            <v>0</v>
          </cell>
          <cell r="AG145">
            <v>0</v>
          </cell>
          <cell r="AH145" t="str">
            <v>○</v>
          </cell>
          <cell r="AI145">
            <v>0</v>
          </cell>
          <cell r="AJ145">
            <v>0</v>
          </cell>
          <cell r="AK145">
            <v>0</v>
          </cell>
          <cell r="AL145">
            <v>0</v>
          </cell>
          <cell r="AM145">
            <v>0</v>
          </cell>
          <cell r="AN145">
            <v>0</v>
          </cell>
          <cell r="AO145">
            <v>0</v>
          </cell>
        </row>
        <row r="146">
          <cell r="C146">
            <v>502</v>
          </cell>
          <cell r="D146" t="str">
            <v>B501</v>
          </cell>
          <cell r="E146" t="str">
            <v>山形</v>
          </cell>
          <cell r="F146" t="str">
            <v>新庄神室</v>
          </cell>
          <cell r="G146">
            <v>2</v>
          </cell>
          <cell r="H146" t="str">
            <v>佐々木　徹</v>
          </cell>
          <cell r="I146">
            <v>0</v>
          </cell>
          <cell r="J146">
            <v>0</v>
          </cell>
          <cell r="K146">
            <v>0</v>
          </cell>
          <cell r="L146">
            <v>3</v>
          </cell>
          <cell r="M146" t="str">
            <v>正選手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 t="str">
            <v>○</v>
          </cell>
          <cell r="Y146">
            <v>1</v>
          </cell>
          <cell r="Z146">
            <v>0</v>
          </cell>
          <cell r="AA146">
            <v>0</v>
          </cell>
          <cell r="AB146" t="str">
            <v>○</v>
          </cell>
          <cell r="AC146">
            <v>10964</v>
          </cell>
          <cell r="AD146">
            <v>333</v>
          </cell>
          <cell r="AE146">
            <v>10964</v>
          </cell>
          <cell r="AF146">
            <v>0</v>
          </cell>
          <cell r="AG146">
            <v>0</v>
          </cell>
          <cell r="AH146" t="str">
            <v>○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</row>
        <row r="147">
          <cell r="C147">
            <v>503</v>
          </cell>
          <cell r="D147" t="str">
            <v>B501</v>
          </cell>
          <cell r="E147" t="str">
            <v>山形</v>
          </cell>
          <cell r="F147" t="str">
            <v>新庄神室</v>
          </cell>
          <cell r="G147">
            <v>3</v>
          </cell>
          <cell r="H147" t="str">
            <v>大内　涼雅</v>
          </cell>
          <cell r="I147">
            <v>0</v>
          </cell>
          <cell r="J147">
            <v>0</v>
          </cell>
          <cell r="K147">
            <v>0</v>
          </cell>
          <cell r="L147">
            <v>2</v>
          </cell>
          <cell r="M147" t="str">
            <v>正選手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 t="str">
            <v>○</v>
          </cell>
          <cell r="AA147">
            <v>2</v>
          </cell>
          <cell r="AB147" t="str">
            <v>○</v>
          </cell>
          <cell r="AC147">
            <v>10964</v>
          </cell>
          <cell r="AD147">
            <v>333</v>
          </cell>
          <cell r="AE147">
            <v>10964</v>
          </cell>
          <cell r="AF147">
            <v>0</v>
          </cell>
          <cell r="AG147">
            <v>0</v>
          </cell>
          <cell r="AH147" t="str">
            <v>○</v>
          </cell>
          <cell r="AI147">
            <v>0</v>
          </cell>
          <cell r="AJ147">
            <v>0</v>
          </cell>
          <cell r="AK147">
            <v>0</v>
          </cell>
          <cell r="AL147">
            <v>0</v>
          </cell>
          <cell r="AM147">
            <v>0</v>
          </cell>
          <cell r="AN147">
            <v>0</v>
          </cell>
          <cell r="AO147">
            <v>0</v>
          </cell>
        </row>
        <row r="148">
          <cell r="C148">
            <v>504</v>
          </cell>
          <cell r="D148" t="str">
            <v>B501</v>
          </cell>
          <cell r="E148" t="str">
            <v>山形</v>
          </cell>
          <cell r="F148" t="str">
            <v>村山産業</v>
          </cell>
          <cell r="G148">
            <v>1</v>
          </cell>
          <cell r="H148" t="str">
            <v>村岡　黎</v>
          </cell>
          <cell r="I148">
            <v>0</v>
          </cell>
          <cell r="J148">
            <v>0</v>
          </cell>
          <cell r="K148">
            <v>0</v>
          </cell>
          <cell r="L148">
            <v>2</v>
          </cell>
          <cell r="M148" t="str">
            <v>正選手</v>
          </cell>
          <cell r="N148" t="str">
            <v>○</v>
          </cell>
          <cell r="O148">
            <v>12517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333</v>
          </cell>
          <cell r="AE148" t="str">
            <v/>
          </cell>
          <cell r="AF148">
            <v>0</v>
          </cell>
          <cell r="AG148">
            <v>0</v>
          </cell>
          <cell r="AH148" t="str">
            <v>○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</row>
        <row r="149">
          <cell r="C149">
            <v>505</v>
          </cell>
          <cell r="D149" t="str">
            <v>B502</v>
          </cell>
          <cell r="E149" t="str">
            <v>山形</v>
          </cell>
          <cell r="F149" t="str">
            <v>村山産業</v>
          </cell>
          <cell r="G149">
            <v>2</v>
          </cell>
          <cell r="H149" t="str">
            <v>西塔　愛良</v>
          </cell>
          <cell r="I149">
            <v>0</v>
          </cell>
          <cell r="J149">
            <v>0</v>
          </cell>
          <cell r="K149">
            <v>0</v>
          </cell>
          <cell r="L149">
            <v>1</v>
          </cell>
          <cell r="M149" t="str">
            <v>正選手</v>
          </cell>
          <cell r="N149">
            <v>0</v>
          </cell>
          <cell r="O149">
            <v>0</v>
          </cell>
          <cell r="P149" t="str">
            <v>○</v>
          </cell>
          <cell r="Q149">
            <v>43737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 t="str">
            <v>○</v>
          </cell>
          <cell r="AC149">
            <v>11876</v>
          </cell>
          <cell r="AD149">
            <v>333</v>
          </cell>
          <cell r="AE149">
            <v>11876</v>
          </cell>
          <cell r="AF149">
            <v>0</v>
          </cell>
          <cell r="AG149">
            <v>0</v>
          </cell>
          <cell r="AH149" t="str">
            <v>○</v>
          </cell>
          <cell r="AI149">
            <v>0</v>
          </cell>
          <cell r="AJ149">
            <v>0</v>
          </cell>
          <cell r="AK149">
            <v>0</v>
          </cell>
          <cell r="AL149">
            <v>0</v>
          </cell>
          <cell r="AM149">
            <v>0</v>
          </cell>
          <cell r="AN149">
            <v>0</v>
          </cell>
          <cell r="AO149">
            <v>0</v>
          </cell>
        </row>
        <row r="150">
          <cell r="C150">
            <v>506</v>
          </cell>
          <cell r="D150" t="str">
            <v>B502</v>
          </cell>
          <cell r="E150" t="str">
            <v>山形</v>
          </cell>
          <cell r="F150" t="str">
            <v>村山産業</v>
          </cell>
          <cell r="G150">
            <v>3</v>
          </cell>
          <cell r="H150" t="str">
            <v>横山　量三</v>
          </cell>
          <cell r="I150">
            <v>0</v>
          </cell>
          <cell r="J150">
            <v>0</v>
          </cell>
          <cell r="K150">
            <v>0</v>
          </cell>
          <cell r="L150">
            <v>2</v>
          </cell>
          <cell r="M150" t="str">
            <v>正選手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 t="str">
            <v>○</v>
          </cell>
          <cell r="U150">
            <v>4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 t="str">
            <v>○</v>
          </cell>
          <cell r="AC150">
            <v>11876</v>
          </cell>
          <cell r="AD150">
            <v>333</v>
          </cell>
          <cell r="AE150">
            <v>11876</v>
          </cell>
          <cell r="AF150">
            <v>0</v>
          </cell>
          <cell r="AG150">
            <v>0</v>
          </cell>
          <cell r="AH150" t="str">
            <v>○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</row>
        <row r="151">
          <cell r="C151">
            <v>507</v>
          </cell>
          <cell r="D151" t="str">
            <v>B502</v>
          </cell>
          <cell r="E151" t="str">
            <v>山形</v>
          </cell>
          <cell r="F151" t="str">
            <v>村山産業</v>
          </cell>
          <cell r="G151">
            <v>4</v>
          </cell>
          <cell r="H151" t="str">
            <v>斎藤　拓夢</v>
          </cell>
          <cell r="I151">
            <v>0</v>
          </cell>
          <cell r="J151">
            <v>0</v>
          </cell>
          <cell r="K151">
            <v>0</v>
          </cell>
          <cell r="L151">
            <v>2</v>
          </cell>
          <cell r="M151" t="str">
            <v>正選手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 t="str">
            <v>○</v>
          </cell>
          <cell r="W151">
            <v>4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 t="str">
            <v>○</v>
          </cell>
          <cell r="AC151">
            <v>11876</v>
          </cell>
          <cell r="AD151">
            <v>333</v>
          </cell>
          <cell r="AE151">
            <v>11876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</row>
        <row r="152">
          <cell r="C152">
            <v>508</v>
          </cell>
          <cell r="D152" t="str">
            <v>B502</v>
          </cell>
          <cell r="E152" t="str">
            <v>山形</v>
          </cell>
          <cell r="F152" t="str">
            <v>村山産業</v>
          </cell>
          <cell r="G152">
            <v>5</v>
          </cell>
          <cell r="H152" t="str">
            <v>高木　滉平</v>
          </cell>
          <cell r="I152">
            <v>0</v>
          </cell>
          <cell r="J152">
            <v>0</v>
          </cell>
          <cell r="K152">
            <v>0</v>
          </cell>
          <cell r="L152">
            <v>3</v>
          </cell>
          <cell r="M152" t="str">
            <v>正選手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 t="str">
            <v>○</v>
          </cell>
          <cell r="Y152">
            <v>4</v>
          </cell>
          <cell r="Z152">
            <v>0</v>
          </cell>
          <cell r="AA152">
            <v>0</v>
          </cell>
          <cell r="AB152" t="str">
            <v>○</v>
          </cell>
          <cell r="AC152">
            <v>11876</v>
          </cell>
          <cell r="AD152">
            <v>333</v>
          </cell>
          <cell r="AE152">
            <v>11876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N152">
            <v>0</v>
          </cell>
          <cell r="AO152">
            <v>0</v>
          </cell>
        </row>
        <row r="153">
          <cell r="C153">
            <v>509</v>
          </cell>
          <cell r="D153" t="str">
            <v>B502</v>
          </cell>
          <cell r="E153" t="str">
            <v>山形</v>
          </cell>
          <cell r="F153" t="str">
            <v>村山産業</v>
          </cell>
          <cell r="G153">
            <v>6</v>
          </cell>
          <cell r="H153" t="str">
            <v>三澤　莉歩</v>
          </cell>
          <cell r="I153">
            <v>0</v>
          </cell>
          <cell r="J153">
            <v>0</v>
          </cell>
          <cell r="K153">
            <v>0</v>
          </cell>
          <cell r="L153">
            <v>2</v>
          </cell>
          <cell r="M153" t="str">
            <v>女子選手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333</v>
          </cell>
          <cell r="AE153" t="str">
            <v/>
          </cell>
          <cell r="AF153">
            <v>0</v>
          </cell>
          <cell r="AG153">
            <v>0</v>
          </cell>
          <cell r="AH153">
            <v>0</v>
          </cell>
          <cell r="AI153" t="str">
            <v>○</v>
          </cell>
          <cell r="AJ153">
            <v>4317</v>
          </cell>
          <cell r="AK153">
            <v>0</v>
          </cell>
          <cell r="AL153">
            <v>0</v>
          </cell>
          <cell r="AM153" t="str">
            <v>○</v>
          </cell>
          <cell r="AN153">
            <v>30472</v>
          </cell>
          <cell r="AO153" t="str">
            <v>○</v>
          </cell>
        </row>
        <row r="154">
          <cell r="C154">
            <v>510</v>
          </cell>
          <cell r="D154" t="str">
            <v>B502</v>
          </cell>
          <cell r="E154" t="str">
            <v>山形</v>
          </cell>
          <cell r="F154" t="str">
            <v>村山産業</v>
          </cell>
          <cell r="G154">
            <v>7</v>
          </cell>
          <cell r="H154" t="str">
            <v>間宮　杏奈</v>
          </cell>
          <cell r="I154">
            <v>0</v>
          </cell>
          <cell r="J154">
            <v>0</v>
          </cell>
          <cell r="K154">
            <v>0</v>
          </cell>
          <cell r="L154">
            <v>1</v>
          </cell>
          <cell r="M154" t="str">
            <v>女子選手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333</v>
          </cell>
          <cell r="AE154" t="str">
            <v/>
          </cell>
          <cell r="AF154">
            <v>0</v>
          </cell>
          <cell r="AG154">
            <v>0</v>
          </cell>
          <cell r="AH154">
            <v>0</v>
          </cell>
          <cell r="AI154" t="str">
            <v>○</v>
          </cell>
          <cell r="AJ154">
            <v>5190</v>
          </cell>
          <cell r="AK154">
            <v>0</v>
          </cell>
          <cell r="AL154">
            <v>0</v>
          </cell>
          <cell r="AM154" t="str">
            <v>○</v>
          </cell>
          <cell r="AN154">
            <v>33342</v>
          </cell>
          <cell r="AO154" t="str">
            <v>○</v>
          </cell>
        </row>
        <row r="155">
          <cell r="C155">
            <v>511</v>
          </cell>
          <cell r="D155" t="str">
            <v>B502</v>
          </cell>
          <cell r="E155" t="str">
            <v>山形</v>
          </cell>
          <cell r="F155" t="str">
            <v>米沢工</v>
          </cell>
          <cell r="G155">
            <v>1</v>
          </cell>
          <cell r="H155" t="str">
            <v>田中　亨</v>
          </cell>
          <cell r="I155">
            <v>0</v>
          </cell>
          <cell r="J155">
            <v>0</v>
          </cell>
          <cell r="K155">
            <v>0</v>
          </cell>
          <cell r="L155">
            <v>2</v>
          </cell>
          <cell r="M155" t="str">
            <v>正選手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  <cell r="Y155">
            <v>0</v>
          </cell>
          <cell r="Z155" t="str">
            <v>○</v>
          </cell>
          <cell r="AA155">
            <v>3</v>
          </cell>
          <cell r="AB155">
            <v>0</v>
          </cell>
          <cell r="AC155">
            <v>0</v>
          </cell>
          <cell r="AD155">
            <v>333</v>
          </cell>
          <cell r="AE155" t="str">
            <v/>
          </cell>
          <cell r="AF155">
            <v>0</v>
          </cell>
          <cell r="AG155">
            <v>0</v>
          </cell>
          <cell r="AH155" t="str">
            <v>○</v>
          </cell>
          <cell r="AI155">
            <v>0</v>
          </cell>
          <cell r="AJ155">
            <v>0</v>
          </cell>
          <cell r="AK155">
            <v>0</v>
          </cell>
          <cell r="AL155">
            <v>0</v>
          </cell>
          <cell r="AM155">
            <v>0</v>
          </cell>
          <cell r="AN155">
            <v>0</v>
          </cell>
          <cell r="AO155">
            <v>0</v>
          </cell>
        </row>
        <row r="156">
          <cell r="C156">
            <v>512</v>
          </cell>
          <cell r="D156" t="str">
            <v>B502</v>
          </cell>
          <cell r="E156" t="str">
            <v>山形</v>
          </cell>
          <cell r="F156" t="str">
            <v>米沢工</v>
          </cell>
          <cell r="G156">
            <v>2</v>
          </cell>
          <cell r="H156" t="str">
            <v>横山　美瑞生</v>
          </cell>
          <cell r="I156">
            <v>0</v>
          </cell>
          <cell r="J156">
            <v>0</v>
          </cell>
          <cell r="K156">
            <v>0</v>
          </cell>
          <cell r="L156">
            <v>1</v>
          </cell>
          <cell r="M156" t="str">
            <v>女子選手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0</v>
          </cell>
          <cell r="V156">
            <v>0</v>
          </cell>
          <cell r="W156">
            <v>0</v>
          </cell>
          <cell r="X156">
            <v>0</v>
          </cell>
          <cell r="Y156">
            <v>0</v>
          </cell>
          <cell r="Z156">
            <v>0</v>
          </cell>
          <cell r="AA156">
            <v>0</v>
          </cell>
          <cell r="AB156">
            <v>0</v>
          </cell>
          <cell r="AC156">
            <v>0</v>
          </cell>
          <cell r="AD156">
            <v>333</v>
          </cell>
          <cell r="AE156" t="str">
            <v/>
          </cell>
          <cell r="AF156">
            <v>0</v>
          </cell>
          <cell r="AG156">
            <v>0</v>
          </cell>
          <cell r="AH156">
            <v>0</v>
          </cell>
          <cell r="AI156" t="str">
            <v>○</v>
          </cell>
          <cell r="AJ156">
            <v>4135</v>
          </cell>
          <cell r="AK156">
            <v>0</v>
          </cell>
          <cell r="AL156">
            <v>0</v>
          </cell>
          <cell r="AM156" t="str">
            <v>○</v>
          </cell>
          <cell r="AN156">
            <v>30390</v>
          </cell>
          <cell r="AO156" t="str">
            <v>○</v>
          </cell>
        </row>
        <row r="157">
          <cell r="C157">
            <v>513</v>
          </cell>
          <cell r="D157" t="str">
            <v>B504</v>
          </cell>
          <cell r="E157" t="str">
            <v>山形</v>
          </cell>
          <cell r="F157" t="str">
            <v>鶴岡工業</v>
          </cell>
          <cell r="G157">
            <v>1</v>
          </cell>
          <cell r="H157" t="str">
            <v>石井　究</v>
          </cell>
          <cell r="I157">
            <v>0</v>
          </cell>
          <cell r="J157">
            <v>0</v>
          </cell>
          <cell r="K157">
            <v>0</v>
          </cell>
          <cell r="L157">
            <v>3</v>
          </cell>
          <cell r="M157" t="str">
            <v>正選手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D157">
            <v>333</v>
          </cell>
          <cell r="AE157" t="str">
            <v/>
          </cell>
          <cell r="AF157">
            <v>0</v>
          </cell>
          <cell r="AG157">
            <v>0</v>
          </cell>
          <cell r="AH157" t="str">
            <v>○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N157">
            <v>0</v>
          </cell>
          <cell r="AO157">
            <v>0</v>
          </cell>
        </row>
        <row r="158">
          <cell r="C158">
            <v>601</v>
          </cell>
          <cell r="D158" t="str">
            <v>B601</v>
          </cell>
          <cell r="E158" t="str">
            <v>福島</v>
          </cell>
          <cell r="F158" t="str">
            <v>岩瀬農</v>
          </cell>
          <cell r="G158">
            <v>1</v>
          </cell>
          <cell r="H158" t="str">
            <v>中路　博亮</v>
          </cell>
          <cell r="I158">
            <v>0</v>
          </cell>
          <cell r="J158">
            <v>0</v>
          </cell>
          <cell r="K158">
            <v>0</v>
          </cell>
          <cell r="L158">
            <v>2</v>
          </cell>
          <cell r="M158" t="str">
            <v>正選手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 t="str">
            <v>○</v>
          </cell>
          <cell r="Y158">
            <v>5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400</v>
          </cell>
          <cell r="AE158" t="str">
            <v/>
          </cell>
          <cell r="AF158">
            <v>0</v>
          </cell>
          <cell r="AG158">
            <v>0</v>
          </cell>
          <cell r="AH158" t="str">
            <v>○</v>
          </cell>
          <cell r="AI158">
            <v>0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N158">
            <v>0</v>
          </cell>
          <cell r="AO158">
            <v>0</v>
          </cell>
        </row>
        <row r="159">
          <cell r="C159">
            <v>602</v>
          </cell>
          <cell r="D159" t="str">
            <v>B602</v>
          </cell>
          <cell r="E159" t="str">
            <v>福島</v>
          </cell>
          <cell r="F159" t="str">
            <v>白河</v>
          </cell>
          <cell r="G159">
            <v>3</v>
          </cell>
          <cell r="H159" t="str">
            <v>小磯　太一</v>
          </cell>
          <cell r="I159">
            <v>0</v>
          </cell>
          <cell r="J159">
            <v>0</v>
          </cell>
          <cell r="K159">
            <v>0</v>
          </cell>
          <cell r="L159">
            <v>3</v>
          </cell>
          <cell r="M159" t="str">
            <v>正選手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 t="str">
            <v>○</v>
          </cell>
          <cell r="AA159">
            <v>3</v>
          </cell>
          <cell r="AB159">
            <v>0</v>
          </cell>
          <cell r="AC159">
            <v>0</v>
          </cell>
          <cell r="AD159">
            <v>333</v>
          </cell>
          <cell r="AE159" t="str">
            <v/>
          </cell>
          <cell r="AF159">
            <v>0</v>
          </cell>
          <cell r="AG159">
            <v>0</v>
          </cell>
          <cell r="AH159" t="str">
            <v>○</v>
          </cell>
          <cell r="AI159">
            <v>0</v>
          </cell>
          <cell r="AJ159">
            <v>0</v>
          </cell>
          <cell r="AK159">
            <v>0</v>
          </cell>
          <cell r="AL159">
            <v>0</v>
          </cell>
          <cell r="AM159">
            <v>0</v>
          </cell>
          <cell r="AN159">
            <v>0</v>
          </cell>
          <cell r="AO159">
            <v>0</v>
          </cell>
        </row>
        <row r="160">
          <cell r="C160">
            <v>603</v>
          </cell>
          <cell r="D160" t="str">
            <v>B603</v>
          </cell>
          <cell r="E160" t="str">
            <v>福島</v>
          </cell>
          <cell r="F160" t="str">
            <v>白河実業</v>
          </cell>
          <cell r="G160">
            <v>1</v>
          </cell>
          <cell r="H160" t="str">
            <v>瀧田　　晃</v>
          </cell>
          <cell r="I160">
            <v>0</v>
          </cell>
          <cell r="J160">
            <v>0</v>
          </cell>
          <cell r="K160">
            <v>0</v>
          </cell>
          <cell r="L160">
            <v>2</v>
          </cell>
          <cell r="M160" t="str">
            <v>正選手</v>
          </cell>
          <cell r="N160" t="str">
            <v>○</v>
          </cell>
          <cell r="O160">
            <v>11526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333</v>
          </cell>
          <cell r="AE160" t="str">
            <v/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</row>
        <row r="161">
          <cell r="C161">
            <v>604</v>
          </cell>
          <cell r="D161" t="str">
            <v>B603</v>
          </cell>
          <cell r="E161" t="str">
            <v>福島</v>
          </cell>
          <cell r="F161" t="str">
            <v>白河実業</v>
          </cell>
          <cell r="G161">
            <v>2</v>
          </cell>
          <cell r="H161" t="str">
            <v>小澤　尚斗</v>
          </cell>
          <cell r="I161">
            <v>0</v>
          </cell>
          <cell r="J161">
            <v>0</v>
          </cell>
          <cell r="K161">
            <v>0</v>
          </cell>
          <cell r="L161">
            <v>3</v>
          </cell>
          <cell r="M161" t="str">
            <v>正選手</v>
          </cell>
          <cell r="N161">
            <v>0</v>
          </cell>
          <cell r="O161">
            <v>0</v>
          </cell>
          <cell r="P161" t="str">
            <v>○</v>
          </cell>
          <cell r="Q161">
            <v>34665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  <cell r="AD161">
            <v>333</v>
          </cell>
          <cell r="AE161" t="str">
            <v/>
          </cell>
          <cell r="AF161" t="str">
            <v>○</v>
          </cell>
          <cell r="AG161">
            <v>44098</v>
          </cell>
          <cell r="AH161" t="str">
            <v>○</v>
          </cell>
          <cell r="AI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</row>
        <row r="162">
          <cell r="C162">
            <v>605</v>
          </cell>
          <cell r="D162" t="str">
            <v>B603</v>
          </cell>
          <cell r="E162" t="str">
            <v>福島</v>
          </cell>
          <cell r="F162" t="str">
            <v>白河実業</v>
          </cell>
          <cell r="G162">
            <v>3</v>
          </cell>
          <cell r="H162" t="str">
            <v>牧田　賢也</v>
          </cell>
          <cell r="I162">
            <v>0</v>
          </cell>
          <cell r="J162">
            <v>0</v>
          </cell>
          <cell r="K162">
            <v>0</v>
          </cell>
          <cell r="L162">
            <v>3</v>
          </cell>
          <cell r="M162" t="str">
            <v>正選手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 t="str">
            <v>○</v>
          </cell>
          <cell r="S162">
            <v>1156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333</v>
          </cell>
          <cell r="AE162" t="str">
            <v/>
          </cell>
          <cell r="AF162" t="str">
            <v>○</v>
          </cell>
          <cell r="AG162">
            <v>44098</v>
          </cell>
          <cell r="AH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</row>
        <row r="163">
          <cell r="C163">
            <v>606</v>
          </cell>
          <cell r="D163" t="str">
            <v>B603</v>
          </cell>
          <cell r="E163" t="str">
            <v>福島</v>
          </cell>
          <cell r="F163" t="str">
            <v>白河実業</v>
          </cell>
          <cell r="G163">
            <v>4</v>
          </cell>
          <cell r="H163" t="str">
            <v>鈴木　涼介</v>
          </cell>
          <cell r="I163">
            <v>0</v>
          </cell>
          <cell r="J163">
            <v>0</v>
          </cell>
          <cell r="K163">
            <v>0</v>
          </cell>
          <cell r="L163">
            <v>2</v>
          </cell>
          <cell r="M163" t="str">
            <v>正選手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 t="str">
            <v>○</v>
          </cell>
          <cell r="U163">
            <v>2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333</v>
          </cell>
          <cell r="AE163" t="str">
            <v/>
          </cell>
          <cell r="AF163" t="str">
            <v>○</v>
          </cell>
          <cell r="AG163">
            <v>44098</v>
          </cell>
          <cell r="AH163" t="str">
            <v>○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  <cell r="AO163">
            <v>0</v>
          </cell>
        </row>
        <row r="164">
          <cell r="C164">
            <v>607</v>
          </cell>
          <cell r="D164" t="str">
            <v>B603</v>
          </cell>
          <cell r="E164" t="str">
            <v>福島</v>
          </cell>
          <cell r="F164" t="str">
            <v>白河実業</v>
          </cell>
          <cell r="G164">
            <v>5</v>
          </cell>
          <cell r="H164" t="str">
            <v>渡辺　将太</v>
          </cell>
          <cell r="I164">
            <v>0</v>
          </cell>
          <cell r="J164">
            <v>0</v>
          </cell>
          <cell r="K164">
            <v>0</v>
          </cell>
          <cell r="L164">
            <v>3</v>
          </cell>
          <cell r="M164" t="str">
            <v>正選手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0</v>
          </cell>
          <cell r="V164" t="str">
            <v>○</v>
          </cell>
          <cell r="W164">
            <v>3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  <cell r="AD164">
            <v>333</v>
          </cell>
          <cell r="AE164" t="str">
            <v/>
          </cell>
          <cell r="AF164" t="str">
            <v>○</v>
          </cell>
          <cell r="AG164">
            <v>44098</v>
          </cell>
          <cell r="AH164" t="str">
            <v>○</v>
          </cell>
          <cell r="AI164">
            <v>0</v>
          </cell>
          <cell r="AJ164">
            <v>0</v>
          </cell>
          <cell r="AK164">
            <v>0</v>
          </cell>
          <cell r="AL164">
            <v>0</v>
          </cell>
          <cell r="AM164">
            <v>0</v>
          </cell>
          <cell r="AN164">
            <v>0</v>
          </cell>
          <cell r="AO164">
            <v>0</v>
          </cell>
        </row>
        <row r="165">
          <cell r="C165">
            <v>608</v>
          </cell>
          <cell r="D165" t="str">
            <v>B603</v>
          </cell>
          <cell r="E165" t="str">
            <v>福島</v>
          </cell>
          <cell r="F165" t="str">
            <v>白河実業</v>
          </cell>
          <cell r="G165">
            <v>6</v>
          </cell>
          <cell r="H165" t="str">
            <v>松本　道郎</v>
          </cell>
          <cell r="I165">
            <v>0</v>
          </cell>
          <cell r="J165">
            <v>0</v>
          </cell>
          <cell r="K165">
            <v>0</v>
          </cell>
          <cell r="L165">
            <v>3</v>
          </cell>
          <cell r="M165" t="str">
            <v>正選手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  <cell r="W165">
            <v>0</v>
          </cell>
          <cell r="X165" t="str">
            <v>○</v>
          </cell>
          <cell r="Y165">
            <v>1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333</v>
          </cell>
          <cell r="AE165" t="str">
            <v/>
          </cell>
          <cell r="AF165" t="str">
            <v>○</v>
          </cell>
          <cell r="AG165">
            <v>44098</v>
          </cell>
          <cell r="AH165">
            <v>0</v>
          </cell>
          <cell r="AI165">
            <v>0</v>
          </cell>
          <cell r="AJ165">
            <v>0</v>
          </cell>
          <cell r="AK165">
            <v>0</v>
          </cell>
          <cell r="AL165">
            <v>0</v>
          </cell>
          <cell r="AM165">
            <v>0</v>
          </cell>
          <cell r="AN165">
            <v>0</v>
          </cell>
          <cell r="AO165">
            <v>0</v>
          </cell>
        </row>
        <row r="166">
          <cell r="C166">
            <v>609</v>
          </cell>
          <cell r="D166" t="str">
            <v>B604</v>
          </cell>
          <cell r="E166" t="str">
            <v>福島</v>
          </cell>
          <cell r="F166" t="str">
            <v>白河実業</v>
          </cell>
          <cell r="G166">
            <v>7</v>
          </cell>
          <cell r="H166" t="str">
            <v>藤田　篤史</v>
          </cell>
          <cell r="I166">
            <v>0</v>
          </cell>
          <cell r="J166">
            <v>0</v>
          </cell>
          <cell r="K166">
            <v>0</v>
          </cell>
          <cell r="L166">
            <v>2</v>
          </cell>
          <cell r="M166" t="str">
            <v>正選手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 t="str">
            <v>○</v>
          </cell>
          <cell r="AA166">
            <v>1</v>
          </cell>
          <cell r="AB166">
            <v>0</v>
          </cell>
          <cell r="AC166">
            <v>0</v>
          </cell>
          <cell r="AD166">
            <v>333</v>
          </cell>
          <cell r="AE166" t="str">
            <v/>
          </cell>
          <cell r="AF166" t="str">
            <v>○</v>
          </cell>
          <cell r="AG166">
            <v>44098</v>
          </cell>
          <cell r="AH166">
            <v>0</v>
          </cell>
          <cell r="AI166">
            <v>0</v>
          </cell>
          <cell r="AJ166">
            <v>0</v>
          </cell>
          <cell r="AK166">
            <v>0</v>
          </cell>
          <cell r="AL166">
            <v>0</v>
          </cell>
          <cell r="AM166">
            <v>0</v>
          </cell>
          <cell r="AN166">
            <v>0</v>
          </cell>
          <cell r="AO166">
            <v>0</v>
          </cell>
        </row>
        <row r="167">
          <cell r="C167">
            <v>610</v>
          </cell>
          <cell r="D167" t="str">
            <v>B604</v>
          </cell>
          <cell r="E167" t="str">
            <v>福島</v>
          </cell>
          <cell r="F167" t="str">
            <v>修明</v>
          </cell>
          <cell r="G167">
            <v>1</v>
          </cell>
          <cell r="H167" t="str">
            <v>廣瀬　龍星</v>
          </cell>
          <cell r="I167">
            <v>0</v>
          </cell>
          <cell r="J167">
            <v>0</v>
          </cell>
          <cell r="K167">
            <v>0</v>
          </cell>
          <cell r="L167">
            <v>3</v>
          </cell>
          <cell r="M167" t="str">
            <v>正選手</v>
          </cell>
          <cell r="N167" t="str">
            <v>○</v>
          </cell>
          <cell r="O167">
            <v>11890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 t="str">
            <v>○</v>
          </cell>
          <cell r="W167">
            <v>2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 t="str">
            <v>○</v>
          </cell>
          <cell r="AC167">
            <v>11096</v>
          </cell>
          <cell r="AD167">
            <v>333</v>
          </cell>
          <cell r="AE167">
            <v>11096</v>
          </cell>
          <cell r="AF167">
            <v>0</v>
          </cell>
          <cell r="AG167">
            <v>0</v>
          </cell>
          <cell r="AH167" t="str">
            <v>○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</row>
        <row r="168">
          <cell r="C168">
            <v>611</v>
          </cell>
          <cell r="D168" t="str">
            <v>B605</v>
          </cell>
          <cell r="E168" t="str">
            <v>福島</v>
          </cell>
          <cell r="F168" t="str">
            <v>修明</v>
          </cell>
          <cell r="G168">
            <v>2</v>
          </cell>
          <cell r="H168" t="str">
            <v>市川　聖也</v>
          </cell>
          <cell r="I168">
            <v>0</v>
          </cell>
          <cell r="J168">
            <v>0</v>
          </cell>
          <cell r="K168">
            <v>0</v>
          </cell>
          <cell r="L168">
            <v>3</v>
          </cell>
          <cell r="M168" t="str">
            <v>正選手</v>
          </cell>
          <cell r="N168">
            <v>0</v>
          </cell>
          <cell r="O168">
            <v>0</v>
          </cell>
          <cell r="P168" t="str">
            <v>○</v>
          </cell>
          <cell r="Q168">
            <v>40832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 t="str">
            <v>○</v>
          </cell>
          <cell r="AC168">
            <v>11096</v>
          </cell>
          <cell r="AD168">
            <v>333</v>
          </cell>
          <cell r="AE168">
            <v>11096</v>
          </cell>
          <cell r="AF168">
            <v>0</v>
          </cell>
          <cell r="AG168">
            <v>0</v>
          </cell>
          <cell r="AH168" t="str">
            <v>○</v>
          </cell>
          <cell r="AI168">
            <v>0</v>
          </cell>
          <cell r="AJ168">
            <v>0</v>
          </cell>
          <cell r="AK168">
            <v>0</v>
          </cell>
          <cell r="AL168">
            <v>0</v>
          </cell>
          <cell r="AM168">
            <v>0</v>
          </cell>
          <cell r="AN168">
            <v>0</v>
          </cell>
          <cell r="AO168">
            <v>0</v>
          </cell>
        </row>
        <row r="169">
          <cell r="C169">
            <v>612</v>
          </cell>
          <cell r="D169" t="str">
            <v>B605</v>
          </cell>
          <cell r="E169" t="str">
            <v>福島</v>
          </cell>
          <cell r="F169" t="str">
            <v>修明</v>
          </cell>
          <cell r="G169">
            <v>3</v>
          </cell>
          <cell r="H169" t="str">
            <v>藤田　潤平</v>
          </cell>
          <cell r="I169">
            <v>0</v>
          </cell>
          <cell r="J169">
            <v>0</v>
          </cell>
          <cell r="K169">
            <v>0</v>
          </cell>
          <cell r="L169">
            <v>2</v>
          </cell>
          <cell r="M169" t="str">
            <v>正選手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 t="str">
            <v>○</v>
          </cell>
          <cell r="S169">
            <v>1212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 t="str">
            <v>○</v>
          </cell>
          <cell r="AC169">
            <v>11096</v>
          </cell>
          <cell r="AD169">
            <v>333</v>
          </cell>
          <cell r="AE169">
            <v>11096</v>
          </cell>
          <cell r="AF169">
            <v>0</v>
          </cell>
          <cell r="AG169">
            <v>0</v>
          </cell>
          <cell r="AH169">
            <v>0</v>
          </cell>
          <cell r="AI169">
            <v>0</v>
          </cell>
          <cell r="AJ169">
            <v>0</v>
          </cell>
          <cell r="AK169">
            <v>0</v>
          </cell>
          <cell r="AL169">
            <v>0</v>
          </cell>
          <cell r="AM169">
            <v>0</v>
          </cell>
          <cell r="AN169">
            <v>0</v>
          </cell>
          <cell r="AO169">
            <v>0</v>
          </cell>
        </row>
        <row r="170">
          <cell r="C170">
            <v>613</v>
          </cell>
          <cell r="D170" t="str">
            <v>B605</v>
          </cell>
          <cell r="E170" t="str">
            <v>福島</v>
          </cell>
          <cell r="F170" t="str">
            <v>修明</v>
          </cell>
          <cell r="G170">
            <v>4</v>
          </cell>
          <cell r="H170" t="str">
            <v>鈴木　広志</v>
          </cell>
          <cell r="I170">
            <v>0</v>
          </cell>
          <cell r="J170">
            <v>0</v>
          </cell>
          <cell r="K170">
            <v>0</v>
          </cell>
          <cell r="L170">
            <v>2</v>
          </cell>
          <cell r="M170" t="str">
            <v>正選手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  <cell r="W170">
            <v>0</v>
          </cell>
          <cell r="X170" t="str">
            <v>○</v>
          </cell>
          <cell r="Y170">
            <v>4</v>
          </cell>
          <cell r="Z170">
            <v>0</v>
          </cell>
          <cell r="AA170">
            <v>0</v>
          </cell>
          <cell r="AB170" t="str">
            <v>○</v>
          </cell>
          <cell r="AC170">
            <v>11096</v>
          </cell>
          <cell r="AD170">
            <v>333</v>
          </cell>
          <cell r="AE170">
            <v>11096</v>
          </cell>
          <cell r="AF170">
            <v>0</v>
          </cell>
          <cell r="AG170">
            <v>0</v>
          </cell>
          <cell r="AH170">
            <v>0</v>
          </cell>
          <cell r="AI170">
            <v>0</v>
          </cell>
          <cell r="AJ170">
            <v>0</v>
          </cell>
          <cell r="AK170">
            <v>0</v>
          </cell>
          <cell r="AL170">
            <v>0</v>
          </cell>
          <cell r="AM170">
            <v>0</v>
          </cell>
          <cell r="AN170">
            <v>0</v>
          </cell>
          <cell r="AO170">
            <v>0</v>
          </cell>
        </row>
        <row r="171">
          <cell r="C171">
            <v>614</v>
          </cell>
          <cell r="D171" t="str">
            <v>B605</v>
          </cell>
          <cell r="E171" t="str">
            <v>福島</v>
          </cell>
          <cell r="F171" t="str">
            <v>学法石川</v>
          </cell>
          <cell r="G171">
            <v>1</v>
          </cell>
          <cell r="H171" t="str">
            <v>小玉　和寿</v>
          </cell>
          <cell r="I171">
            <v>0</v>
          </cell>
          <cell r="J171">
            <v>0</v>
          </cell>
          <cell r="K171">
            <v>0</v>
          </cell>
          <cell r="L171">
            <v>2</v>
          </cell>
          <cell r="M171" t="str">
            <v>正選手</v>
          </cell>
          <cell r="N171" t="str">
            <v>○</v>
          </cell>
          <cell r="O171">
            <v>11015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D171">
            <v>333</v>
          </cell>
          <cell r="AE171" t="str">
            <v/>
          </cell>
          <cell r="AF171" t="str">
            <v>○</v>
          </cell>
          <cell r="AG171">
            <v>43562</v>
          </cell>
          <cell r="AH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0</v>
          </cell>
          <cell r="AM171">
            <v>0</v>
          </cell>
          <cell r="AN171">
            <v>0</v>
          </cell>
          <cell r="AO171">
            <v>0</v>
          </cell>
        </row>
        <row r="172">
          <cell r="C172">
            <v>615</v>
          </cell>
          <cell r="D172" t="str">
            <v>B605</v>
          </cell>
          <cell r="E172" t="str">
            <v>福島</v>
          </cell>
          <cell r="F172" t="str">
            <v>学法石川</v>
          </cell>
          <cell r="G172">
            <v>2</v>
          </cell>
          <cell r="H172" t="str">
            <v>渡辺　歩</v>
          </cell>
          <cell r="I172">
            <v>0</v>
          </cell>
          <cell r="J172">
            <v>0</v>
          </cell>
          <cell r="K172">
            <v>0</v>
          </cell>
          <cell r="L172">
            <v>2</v>
          </cell>
          <cell r="M172" t="str">
            <v>正選手</v>
          </cell>
          <cell r="N172">
            <v>0</v>
          </cell>
          <cell r="O172">
            <v>0</v>
          </cell>
          <cell r="P172" t="str">
            <v>○</v>
          </cell>
          <cell r="Q172">
            <v>34354</v>
          </cell>
          <cell r="R172">
            <v>0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  <cell r="AA172">
            <v>0</v>
          </cell>
          <cell r="AB172">
            <v>0</v>
          </cell>
          <cell r="AC172">
            <v>0</v>
          </cell>
          <cell r="AD172">
            <v>333</v>
          </cell>
          <cell r="AE172" t="str">
            <v/>
          </cell>
          <cell r="AF172" t="str">
            <v>○</v>
          </cell>
          <cell r="AG172">
            <v>43562</v>
          </cell>
          <cell r="AH172" t="str">
            <v>○</v>
          </cell>
          <cell r="AI172">
            <v>0</v>
          </cell>
          <cell r="AJ172">
            <v>0</v>
          </cell>
          <cell r="AK172">
            <v>0</v>
          </cell>
          <cell r="AL172">
            <v>0</v>
          </cell>
          <cell r="AM172">
            <v>0</v>
          </cell>
          <cell r="AN172">
            <v>0</v>
          </cell>
          <cell r="AO172">
            <v>0</v>
          </cell>
        </row>
        <row r="173">
          <cell r="C173">
            <v>616</v>
          </cell>
          <cell r="D173" t="str">
            <v>B605</v>
          </cell>
          <cell r="E173" t="str">
            <v>福島</v>
          </cell>
          <cell r="F173" t="str">
            <v>学法石川</v>
          </cell>
          <cell r="G173">
            <v>3</v>
          </cell>
          <cell r="H173" t="str">
            <v>近藤　雄一郎</v>
          </cell>
          <cell r="I173">
            <v>0</v>
          </cell>
          <cell r="J173">
            <v>0</v>
          </cell>
          <cell r="K173">
            <v>0</v>
          </cell>
          <cell r="L173">
            <v>3</v>
          </cell>
          <cell r="M173" t="str">
            <v>正選手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 t="str">
            <v>○</v>
          </cell>
          <cell r="U173">
            <v>3</v>
          </cell>
          <cell r="V173">
            <v>0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0</v>
          </cell>
          <cell r="AD173">
            <v>333</v>
          </cell>
          <cell r="AE173" t="str">
            <v/>
          </cell>
          <cell r="AF173" t="str">
            <v>○</v>
          </cell>
          <cell r="AG173">
            <v>43562</v>
          </cell>
          <cell r="AH173" t="str">
            <v>○</v>
          </cell>
          <cell r="AI173">
            <v>0</v>
          </cell>
          <cell r="AJ173">
            <v>0</v>
          </cell>
          <cell r="AK173">
            <v>0</v>
          </cell>
          <cell r="AL173">
            <v>0</v>
          </cell>
          <cell r="AM173">
            <v>0</v>
          </cell>
          <cell r="AN173">
            <v>0</v>
          </cell>
          <cell r="AO173">
            <v>0</v>
          </cell>
        </row>
        <row r="174">
          <cell r="C174">
            <v>617</v>
          </cell>
          <cell r="D174" t="str">
            <v>B605</v>
          </cell>
          <cell r="E174" t="str">
            <v>福島</v>
          </cell>
          <cell r="F174" t="str">
            <v>学法石川</v>
          </cell>
          <cell r="G174">
            <v>4</v>
          </cell>
          <cell r="H174" t="str">
            <v>渡邉　祐希</v>
          </cell>
          <cell r="I174">
            <v>0</v>
          </cell>
          <cell r="J174">
            <v>0</v>
          </cell>
          <cell r="K174">
            <v>0</v>
          </cell>
          <cell r="L174">
            <v>2</v>
          </cell>
          <cell r="M174" t="str">
            <v>正選手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 t="str">
            <v>○</v>
          </cell>
          <cell r="W174">
            <v>2</v>
          </cell>
          <cell r="X174">
            <v>0</v>
          </cell>
          <cell r="Y174">
            <v>0</v>
          </cell>
          <cell r="Z174">
            <v>0</v>
          </cell>
          <cell r="AA174">
            <v>0</v>
          </cell>
          <cell r="AB174">
            <v>0</v>
          </cell>
          <cell r="AC174">
            <v>0</v>
          </cell>
          <cell r="AD174">
            <v>333</v>
          </cell>
          <cell r="AE174" t="str">
            <v/>
          </cell>
          <cell r="AF174" t="str">
            <v>○</v>
          </cell>
          <cell r="AG174">
            <v>43562</v>
          </cell>
          <cell r="AH174">
            <v>0</v>
          </cell>
          <cell r="AI174">
            <v>0</v>
          </cell>
          <cell r="AJ174">
            <v>0</v>
          </cell>
          <cell r="AK174">
            <v>0</v>
          </cell>
          <cell r="AL174">
            <v>0</v>
          </cell>
          <cell r="AM174">
            <v>0</v>
          </cell>
          <cell r="AN174">
            <v>0</v>
          </cell>
          <cell r="AO174">
            <v>0</v>
          </cell>
        </row>
        <row r="175">
          <cell r="C175">
            <v>618</v>
          </cell>
          <cell r="D175" t="str">
            <v>B606</v>
          </cell>
          <cell r="E175" t="str">
            <v>福島</v>
          </cell>
          <cell r="F175" t="str">
            <v>学法石川</v>
          </cell>
          <cell r="G175">
            <v>5</v>
          </cell>
          <cell r="H175" t="str">
            <v>水野　一喜</v>
          </cell>
          <cell r="I175">
            <v>0</v>
          </cell>
          <cell r="J175">
            <v>0</v>
          </cell>
          <cell r="K175">
            <v>0</v>
          </cell>
          <cell r="L175">
            <v>3</v>
          </cell>
          <cell r="M175" t="str">
            <v>正選手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 t="str">
            <v>○</v>
          </cell>
          <cell r="Y175">
            <v>2</v>
          </cell>
          <cell r="Z175">
            <v>0</v>
          </cell>
          <cell r="AA175">
            <v>0</v>
          </cell>
          <cell r="AB175">
            <v>0</v>
          </cell>
          <cell r="AC175">
            <v>0</v>
          </cell>
          <cell r="AD175">
            <v>333</v>
          </cell>
          <cell r="AE175" t="str">
            <v/>
          </cell>
          <cell r="AF175" t="str">
            <v>○</v>
          </cell>
          <cell r="AG175">
            <v>43562</v>
          </cell>
          <cell r="AH175" t="str">
            <v>○</v>
          </cell>
          <cell r="AI175">
            <v>0</v>
          </cell>
          <cell r="AJ175">
            <v>0</v>
          </cell>
          <cell r="AK175">
            <v>0</v>
          </cell>
          <cell r="AL175">
            <v>0</v>
          </cell>
          <cell r="AM175">
            <v>0</v>
          </cell>
          <cell r="AN175">
            <v>0</v>
          </cell>
          <cell r="AO175">
            <v>0</v>
          </cell>
        </row>
        <row r="176">
          <cell r="C176">
            <v>619</v>
          </cell>
          <cell r="D176" t="str">
            <v>B606</v>
          </cell>
          <cell r="E176" t="str">
            <v>福島</v>
          </cell>
          <cell r="F176" t="str">
            <v>学法石川</v>
          </cell>
          <cell r="G176">
            <v>6</v>
          </cell>
          <cell r="H176" t="str">
            <v>中野目　椋</v>
          </cell>
          <cell r="I176">
            <v>0</v>
          </cell>
          <cell r="J176">
            <v>0</v>
          </cell>
          <cell r="K176">
            <v>0</v>
          </cell>
          <cell r="L176">
            <v>3</v>
          </cell>
          <cell r="M176" t="str">
            <v>正選手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0</v>
          </cell>
          <cell r="V176">
            <v>0</v>
          </cell>
          <cell r="W176">
            <v>0</v>
          </cell>
          <cell r="X176">
            <v>0</v>
          </cell>
          <cell r="Y176">
            <v>0</v>
          </cell>
          <cell r="Z176" t="str">
            <v>○</v>
          </cell>
          <cell r="AA176">
            <v>3</v>
          </cell>
          <cell r="AB176">
            <v>0</v>
          </cell>
          <cell r="AC176">
            <v>0</v>
          </cell>
          <cell r="AD176">
            <v>333</v>
          </cell>
          <cell r="AE176" t="str">
            <v/>
          </cell>
          <cell r="AF176" t="str">
            <v>○</v>
          </cell>
          <cell r="AG176">
            <v>43562</v>
          </cell>
          <cell r="AH176">
            <v>0</v>
          </cell>
          <cell r="AI176">
            <v>0</v>
          </cell>
          <cell r="AJ176">
            <v>0</v>
          </cell>
          <cell r="AK176">
            <v>0</v>
          </cell>
          <cell r="AL176">
            <v>0</v>
          </cell>
          <cell r="AM176">
            <v>0</v>
          </cell>
          <cell r="AN176">
            <v>0</v>
          </cell>
          <cell r="AO176">
            <v>0</v>
          </cell>
        </row>
        <row r="177">
          <cell r="C177">
            <v>620</v>
          </cell>
          <cell r="D177" t="str">
            <v>B606</v>
          </cell>
          <cell r="E177" t="str">
            <v>福島</v>
          </cell>
          <cell r="F177" t="str">
            <v>平工</v>
          </cell>
          <cell r="G177">
            <v>1</v>
          </cell>
          <cell r="H177" t="str">
            <v>伊藤　近</v>
          </cell>
          <cell r="I177">
            <v>0</v>
          </cell>
          <cell r="J177">
            <v>0</v>
          </cell>
          <cell r="K177">
            <v>0</v>
          </cell>
          <cell r="L177">
            <v>3</v>
          </cell>
          <cell r="M177" t="str">
            <v>正選手</v>
          </cell>
          <cell r="N177" t="str">
            <v>○</v>
          </cell>
          <cell r="O177">
            <v>10980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 t="str">
            <v>○</v>
          </cell>
          <cell r="AC177">
            <v>10764</v>
          </cell>
          <cell r="AD177">
            <v>333</v>
          </cell>
          <cell r="AE177">
            <v>10764</v>
          </cell>
          <cell r="AF177">
            <v>0</v>
          </cell>
          <cell r="AG177">
            <v>0</v>
          </cell>
          <cell r="AH177" t="str">
            <v>○</v>
          </cell>
          <cell r="AI177">
            <v>0</v>
          </cell>
          <cell r="AJ177">
            <v>0</v>
          </cell>
          <cell r="AK177">
            <v>0</v>
          </cell>
          <cell r="AL177">
            <v>0</v>
          </cell>
          <cell r="AM177">
            <v>0</v>
          </cell>
          <cell r="AN177">
            <v>0</v>
          </cell>
          <cell r="AO177">
            <v>0</v>
          </cell>
        </row>
        <row r="178">
          <cell r="C178">
            <v>621</v>
          </cell>
          <cell r="D178" t="str">
            <v>B606</v>
          </cell>
          <cell r="E178" t="str">
            <v>福島</v>
          </cell>
          <cell r="F178" t="str">
            <v>平工</v>
          </cell>
          <cell r="G178">
            <v>2</v>
          </cell>
          <cell r="H178" t="str">
            <v>中村滝一</v>
          </cell>
          <cell r="I178">
            <v>0</v>
          </cell>
          <cell r="J178">
            <v>0</v>
          </cell>
          <cell r="K178">
            <v>0</v>
          </cell>
          <cell r="L178">
            <v>3</v>
          </cell>
          <cell r="M178" t="str">
            <v>正選手</v>
          </cell>
          <cell r="N178">
            <v>0</v>
          </cell>
          <cell r="O178">
            <v>0</v>
          </cell>
          <cell r="P178" t="str">
            <v>○</v>
          </cell>
          <cell r="Q178">
            <v>33820</v>
          </cell>
          <cell r="R178">
            <v>0</v>
          </cell>
          <cell r="S178">
            <v>0</v>
          </cell>
          <cell r="T178">
            <v>0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A178">
            <v>0</v>
          </cell>
          <cell r="AB178" t="str">
            <v>○</v>
          </cell>
          <cell r="AC178">
            <v>10764</v>
          </cell>
          <cell r="AD178">
            <v>333</v>
          </cell>
          <cell r="AE178">
            <v>10764</v>
          </cell>
          <cell r="AF178">
            <v>0</v>
          </cell>
          <cell r="AG178">
            <v>0</v>
          </cell>
          <cell r="AH178" t="str">
            <v>○</v>
          </cell>
          <cell r="AI178">
            <v>0</v>
          </cell>
          <cell r="AJ178">
            <v>0</v>
          </cell>
          <cell r="AK178">
            <v>0</v>
          </cell>
          <cell r="AL178">
            <v>0</v>
          </cell>
          <cell r="AM178">
            <v>0</v>
          </cell>
          <cell r="AN178">
            <v>0</v>
          </cell>
          <cell r="AO178">
            <v>0</v>
          </cell>
        </row>
        <row r="179">
          <cell r="C179">
            <v>622</v>
          </cell>
          <cell r="D179" t="str">
            <v>B606</v>
          </cell>
          <cell r="E179" t="str">
            <v>福島</v>
          </cell>
          <cell r="F179" t="str">
            <v>平工</v>
          </cell>
          <cell r="G179">
            <v>3</v>
          </cell>
          <cell r="H179" t="str">
            <v>伊藤　奎</v>
          </cell>
          <cell r="I179">
            <v>0</v>
          </cell>
          <cell r="J179">
            <v>0</v>
          </cell>
          <cell r="K179">
            <v>0</v>
          </cell>
          <cell r="L179">
            <v>1</v>
          </cell>
          <cell r="M179" t="str">
            <v>正選手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R179" t="str">
            <v>○</v>
          </cell>
          <cell r="S179">
            <v>1171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 t="str">
            <v>○</v>
          </cell>
          <cell r="AC179">
            <v>10764</v>
          </cell>
          <cell r="AD179">
            <v>333</v>
          </cell>
          <cell r="AE179">
            <v>10764</v>
          </cell>
          <cell r="AF179">
            <v>0</v>
          </cell>
          <cell r="AG179">
            <v>0</v>
          </cell>
          <cell r="AH179">
            <v>0</v>
          </cell>
          <cell r="AI179">
            <v>0</v>
          </cell>
          <cell r="AJ179">
            <v>0</v>
          </cell>
          <cell r="AK179">
            <v>0</v>
          </cell>
          <cell r="AL179">
            <v>0</v>
          </cell>
          <cell r="AM179">
            <v>0</v>
          </cell>
          <cell r="AN179">
            <v>0</v>
          </cell>
          <cell r="AO179">
            <v>0</v>
          </cell>
        </row>
        <row r="180">
          <cell r="C180">
            <v>623</v>
          </cell>
          <cell r="D180" t="str">
            <v>B606</v>
          </cell>
          <cell r="E180" t="str">
            <v>福島</v>
          </cell>
          <cell r="F180" t="str">
            <v>平工</v>
          </cell>
          <cell r="G180">
            <v>4</v>
          </cell>
          <cell r="H180" t="str">
            <v>吉田友一</v>
          </cell>
          <cell r="I180">
            <v>0</v>
          </cell>
          <cell r="J180">
            <v>0</v>
          </cell>
          <cell r="K180">
            <v>0</v>
          </cell>
          <cell r="L180">
            <v>1</v>
          </cell>
          <cell r="M180" t="str">
            <v>正選手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 t="str">
            <v>○</v>
          </cell>
          <cell r="U180">
            <v>1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0</v>
          </cell>
          <cell r="AD180">
            <v>333</v>
          </cell>
          <cell r="AE180" t="str">
            <v/>
          </cell>
          <cell r="AF180">
            <v>0</v>
          </cell>
          <cell r="AG180">
            <v>0</v>
          </cell>
          <cell r="AH180">
            <v>0</v>
          </cell>
          <cell r="AI180">
            <v>0</v>
          </cell>
          <cell r="AJ180">
            <v>0</v>
          </cell>
          <cell r="AK180">
            <v>0</v>
          </cell>
          <cell r="AL180">
            <v>0</v>
          </cell>
          <cell r="AM180">
            <v>0</v>
          </cell>
          <cell r="AN180">
            <v>0</v>
          </cell>
          <cell r="AO180">
            <v>0</v>
          </cell>
        </row>
        <row r="181">
          <cell r="C181">
            <v>624</v>
          </cell>
          <cell r="D181" t="str">
            <v>B606</v>
          </cell>
          <cell r="E181" t="str">
            <v>福島</v>
          </cell>
          <cell r="F181" t="str">
            <v>平工</v>
          </cell>
          <cell r="G181">
            <v>5</v>
          </cell>
          <cell r="H181" t="str">
            <v>佐藤　諒</v>
          </cell>
          <cell r="I181">
            <v>0</v>
          </cell>
          <cell r="J181">
            <v>0</v>
          </cell>
          <cell r="K181">
            <v>0</v>
          </cell>
          <cell r="L181">
            <v>3</v>
          </cell>
          <cell r="M181" t="str">
            <v>正選手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 t="str">
            <v>○</v>
          </cell>
          <cell r="W181">
            <v>1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 t="str">
            <v>○</v>
          </cell>
          <cell r="AC181">
            <v>10764</v>
          </cell>
          <cell r="AD181">
            <v>333</v>
          </cell>
          <cell r="AE181">
            <v>10764</v>
          </cell>
          <cell r="AF181">
            <v>0</v>
          </cell>
          <cell r="AG181">
            <v>0</v>
          </cell>
          <cell r="AH181">
            <v>0</v>
          </cell>
          <cell r="AI181">
            <v>0</v>
          </cell>
          <cell r="AJ181">
            <v>0</v>
          </cell>
          <cell r="AK181">
            <v>0</v>
          </cell>
          <cell r="AL181">
            <v>0</v>
          </cell>
          <cell r="AM181">
            <v>0</v>
          </cell>
          <cell r="AN181">
            <v>0</v>
          </cell>
          <cell r="AO181">
            <v>0</v>
          </cell>
        </row>
        <row r="182">
          <cell r="C182">
            <v>625</v>
          </cell>
          <cell r="D182" t="str">
            <v>B608</v>
          </cell>
          <cell r="E182" t="str">
            <v>福島</v>
          </cell>
          <cell r="F182" t="str">
            <v>平工</v>
          </cell>
          <cell r="G182">
            <v>6</v>
          </cell>
          <cell r="H182" t="str">
            <v>鈴木雄太</v>
          </cell>
          <cell r="I182">
            <v>0</v>
          </cell>
          <cell r="J182">
            <v>0</v>
          </cell>
          <cell r="K182">
            <v>0</v>
          </cell>
          <cell r="L182">
            <v>2</v>
          </cell>
          <cell r="M182" t="str">
            <v>正選手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 t="str">
            <v>○</v>
          </cell>
          <cell r="Y182">
            <v>3</v>
          </cell>
          <cell r="Z182">
            <v>0</v>
          </cell>
          <cell r="AA182">
            <v>0</v>
          </cell>
          <cell r="AB182" t="str">
            <v>○</v>
          </cell>
          <cell r="AC182">
            <v>10764</v>
          </cell>
          <cell r="AD182">
            <v>333</v>
          </cell>
          <cell r="AE182">
            <v>10764</v>
          </cell>
          <cell r="AF182">
            <v>0</v>
          </cell>
          <cell r="AG182">
            <v>0</v>
          </cell>
          <cell r="AH182" t="str">
            <v>○</v>
          </cell>
          <cell r="AI182">
            <v>0</v>
          </cell>
          <cell r="AJ182">
            <v>0</v>
          </cell>
          <cell r="AK182">
            <v>0</v>
          </cell>
          <cell r="AL182">
            <v>0</v>
          </cell>
          <cell r="AM182">
            <v>0</v>
          </cell>
          <cell r="AN182">
            <v>0</v>
          </cell>
          <cell r="AO182">
            <v>0</v>
          </cell>
        </row>
        <row r="183">
          <cell r="C183">
            <v>626</v>
          </cell>
          <cell r="D183" t="str">
            <v>B60９</v>
          </cell>
          <cell r="E183" t="str">
            <v>福島</v>
          </cell>
          <cell r="F183" t="str">
            <v>日大東北</v>
          </cell>
          <cell r="G183">
            <v>1</v>
          </cell>
          <cell r="H183" t="str">
            <v>風間　翔眞</v>
          </cell>
          <cell r="I183">
            <v>0</v>
          </cell>
          <cell r="J183">
            <v>0</v>
          </cell>
          <cell r="K183">
            <v>0</v>
          </cell>
          <cell r="L183">
            <v>3</v>
          </cell>
          <cell r="M183" t="str">
            <v>正選手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 t="str">
            <v>○</v>
          </cell>
          <cell r="W183">
            <v>4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333</v>
          </cell>
          <cell r="AE183" t="str">
            <v/>
          </cell>
          <cell r="AF183">
            <v>0</v>
          </cell>
          <cell r="AG183">
            <v>0</v>
          </cell>
          <cell r="AH183" t="str">
            <v>○</v>
          </cell>
          <cell r="AI183">
            <v>0</v>
          </cell>
          <cell r="AJ183">
            <v>0</v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</row>
        <row r="184"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  <cell r="V184">
            <v>0</v>
          </cell>
          <cell r="W184">
            <v>0</v>
          </cell>
          <cell r="X184">
            <v>0</v>
          </cell>
          <cell r="Y184">
            <v>0</v>
          </cell>
          <cell r="Z184">
            <v>0</v>
          </cell>
          <cell r="AA184">
            <v>0</v>
          </cell>
          <cell r="AB184">
            <v>0</v>
          </cell>
          <cell r="AC184">
            <v>0</v>
          </cell>
          <cell r="AD184">
            <v>0</v>
          </cell>
          <cell r="AE184" t="str">
            <v/>
          </cell>
          <cell r="AF184">
            <v>0</v>
          </cell>
          <cell r="AG184">
            <v>0</v>
          </cell>
          <cell r="AH184">
            <v>0</v>
          </cell>
          <cell r="AI184">
            <v>0</v>
          </cell>
          <cell r="AJ184">
            <v>0</v>
          </cell>
          <cell r="AK184">
            <v>0</v>
          </cell>
          <cell r="AL184">
            <v>0</v>
          </cell>
          <cell r="AM184">
            <v>0</v>
          </cell>
          <cell r="AN184">
            <v>0</v>
          </cell>
          <cell r="AO184">
            <v>0</v>
          </cell>
        </row>
        <row r="185"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>
            <v>0</v>
          </cell>
          <cell r="AD185">
            <v>0</v>
          </cell>
          <cell r="AE185" t="str">
            <v/>
          </cell>
          <cell r="AF185">
            <v>0</v>
          </cell>
          <cell r="AG185">
            <v>0</v>
          </cell>
          <cell r="AH185">
            <v>0</v>
          </cell>
          <cell r="AI185">
            <v>0</v>
          </cell>
          <cell r="AJ185">
            <v>0</v>
          </cell>
          <cell r="AK185">
            <v>0</v>
          </cell>
          <cell r="AL185">
            <v>0</v>
          </cell>
          <cell r="AM185">
            <v>0</v>
          </cell>
          <cell r="AN185">
            <v>0</v>
          </cell>
          <cell r="AO185">
            <v>0</v>
          </cell>
        </row>
        <row r="186"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0</v>
          </cell>
          <cell r="V186">
            <v>0</v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  <cell r="AC186">
            <v>0</v>
          </cell>
          <cell r="AD186">
            <v>0</v>
          </cell>
          <cell r="AE186" t="str">
            <v/>
          </cell>
          <cell r="AF186">
            <v>0</v>
          </cell>
          <cell r="AG186">
            <v>0</v>
          </cell>
          <cell r="AH186">
            <v>0</v>
          </cell>
          <cell r="AI186">
            <v>0</v>
          </cell>
          <cell r="AJ186">
            <v>0</v>
          </cell>
          <cell r="AK186">
            <v>0</v>
          </cell>
          <cell r="AL186">
            <v>0</v>
          </cell>
          <cell r="AM186">
            <v>0</v>
          </cell>
          <cell r="AN186">
            <v>0</v>
          </cell>
          <cell r="AO186">
            <v>0</v>
          </cell>
        </row>
        <row r="187"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  <cell r="Y187">
            <v>0</v>
          </cell>
          <cell r="Z187">
            <v>0</v>
          </cell>
          <cell r="AA187">
            <v>0</v>
          </cell>
          <cell r="AB187">
            <v>0</v>
          </cell>
          <cell r="AC187">
            <v>0</v>
          </cell>
          <cell r="AD187">
            <v>0</v>
          </cell>
          <cell r="AE187" t="str">
            <v/>
          </cell>
          <cell r="AF187">
            <v>0</v>
          </cell>
          <cell r="AG187">
            <v>0</v>
          </cell>
          <cell r="AH187">
            <v>0</v>
          </cell>
          <cell r="AI187">
            <v>0</v>
          </cell>
          <cell r="AJ187">
            <v>0</v>
          </cell>
          <cell r="AK187">
            <v>0</v>
          </cell>
          <cell r="AL187">
            <v>0</v>
          </cell>
          <cell r="AM187">
            <v>0</v>
          </cell>
          <cell r="AN187">
            <v>0</v>
          </cell>
          <cell r="AO187">
            <v>0</v>
          </cell>
        </row>
        <row r="188"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>
            <v>0</v>
          </cell>
          <cell r="AD188">
            <v>0</v>
          </cell>
          <cell r="AE188" t="str">
            <v/>
          </cell>
          <cell r="AF188">
            <v>0</v>
          </cell>
          <cell r="AG188">
            <v>0</v>
          </cell>
          <cell r="AH188">
            <v>0</v>
          </cell>
          <cell r="AI188">
            <v>0</v>
          </cell>
          <cell r="AJ188">
            <v>0</v>
          </cell>
          <cell r="AK188">
            <v>0</v>
          </cell>
          <cell r="AL188">
            <v>0</v>
          </cell>
          <cell r="AM188">
            <v>0</v>
          </cell>
          <cell r="AN188">
            <v>0</v>
          </cell>
          <cell r="AO188">
            <v>0</v>
          </cell>
        </row>
        <row r="189"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>
            <v>0</v>
          </cell>
          <cell r="AD189">
            <v>0</v>
          </cell>
          <cell r="AE189" t="str">
            <v/>
          </cell>
          <cell r="AF189">
            <v>0</v>
          </cell>
          <cell r="AG189">
            <v>0</v>
          </cell>
          <cell r="AH189">
            <v>0</v>
          </cell>
          <cell r="AI189">
            <v>0</v>
          </cell>
          <cell r="AJ189">
            <v>0</v>
          </cell>
          <cell r="AK189">
            <v>0</v>
          </cell>
          <cell r="AL189">
            <v>0</v>
          </cell>
          <cell r="AM189">
            <v>0</v>
          </cell>
          <cell r="AN189">
            <v>0</v>
          </cell>
          <cell r="AO189">
            <v>0</v>
          </cell>
        </row>
        <row r="190"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0</v>
          </cell>
          <cell r="V190">
            <v>0</v>
          </cell>
          <cell r="W190">
            <v>0</v>
          </cell>
          <cell r="X190">
            <v>0</v>
          </cell>
          <cell r="Y190">
            <v>0</v>
          </cell>
          <cell r="Z190">
            <v>0</v>
          </cell>
          <cell r="AA190">
            <v>0</v>
          </cell>
          <cell r="AB190">
            <v>0</v>
          </cell>
          <cell r="AC190">
            <v>0</v>
          </cell>
          <cell r="AD190">
            <v>0</v>
          </cell>
          <cell r="AE190" t="str">
            <v/>
          </cell>
          <cell r="AF190">
            <v>0</v>
          </cell>
          <cell r="AG190">
            <v>0</v>
          </cell>
          <cell r="AH190">
            <v>0</v>
          </cell>
          <cell r="AI190">
            <v>0</v>
          </cell>
          <cell r="AJ190">
            <v>0</v>
          </cell>
          <cell r="AK190">
            <v>0</v>
          </cell>
          <cell r="AL190">
            <v>0</v>
          </cell>
          <cell r="AM190">
            <v>0</v>
          </cell>
          <cell r="AN190">
            <v>0</v>
          </cell>
          <cell r="AO190">
            <v>0</v>
          </cell>
        </row>
        <row r="191"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0</v>
          </cell>
          <cell r="V191">
            <v>0</v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  <cell r="AA191">
            <v>0</v>
          </cell>
          <cell r="AB191">
            <v>0</v>
          </cell>
          <cell r="AC191">
            <v>0</v>
          </cell>
          <cell r="AD191">
            <v>0</v>
          </cell>
          <cell r="AE191" t="str">
            <v/>
          </cell>
          <cell r="AF191">
            <v>0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  <cell r="AK191">
            <v>0</v>
          </cell>
          <cell r="AL191">
            <v>0</v>
          </cell>
          <cell r="AM191">
            <v>0</v>
          </cell>
          <cell r="AN191">
            <v>0</v>
          </cell>
          <cell r="AO191">
            <v>0</v>
          </cell>
        </row>
        <row r="192"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  <cell r="Y192">
            <v>0</v>
          </cell>
          <cell r="Z192">
            <v>0</v>
          </cell>
          <cell r="AA192">
            <v>0</v>
          </cell>
          <cell r="AB192">
            <v>0</v>
          </cell>
          <cell r="AC192">
            <v>0</v>
          </cell>
          <cell r="AD192">
            <v>0</v>
          </cell>
          <cell r="AE192" t="str">
            <v/>
          </cell>
          <cell r="AF192">
            <v>0</v>
          </cell>
          <cell r="AG192">
            <v>0</v>
          </cell>
          <cell r="AH192">
            <v>0</v>
          </cell>
          <cell r="AI192">
            <v>0</v>
          </cell>
          <cell r="AJ192">
            <v>0</v>
          </cell>
          <cell r="AK192">
            <v>0</v>
          </cell>
          <cell r="AL192">
            <v>0</v>
          </cell>
          <cell r="AM192">
            <v>0</v>
          </cell>
          <cell r="AN192">
            <v>0</v>
          </cell>
          <cell r="AO192">
            <v>0</v>
          </cell>
        </row>
        <row r="193"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 t="str">
            <v/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O193">
            <v>0</v>
          </cell>
        </row>
        <row r="194"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0</v>
          </cell>
          <cell r="V194">
            <v>0</v>
          </cell>
          <cell r="W194">
            <v>0</v>
          </cell>
          <cell r="X194">
            <v>0</v>
          </cell>
          <cell r="Y194">
            <v>0</v>
          </cell>
          <cell r="Z194">
            <v>0</v>
          </cell>
          <cell r="AA194">
            <v>0</v>
          </cell>
          <cell r="AB194">
            <v>0</v>
          </cell>
          <cell r="AC194">
            <v>0</v>
          </cell>
          <cell r="AD194">
            <v>0</v>
          </cell>
          <cell r="AE194" t="str">
            <v/>
          </cell>
          <cell r="AF194">
            <v>0</v>
          </cell>
          <cell r="AG194">
            <v>0</v>
          </cell>
          <cell r="AH194">
            <v>0</v>
          </cell>
          <cell r="AI194">
            <v>0</v>
          </cell>
          <cell r="AJ194">
            <v>0</v>
          </cell>
          <cell r="AK194">
            <v>0</v>
          </cell>
          <cell r="AL194">
            <v>0</v>
          </cell>
          <cell r="AM194">
            <v>0</v>
          </cell>
          <cell r="AN194">
            <v>0</v>
          </cell>
          <cell r="AO194">
            <v>0</v>
          </cell>
        </row>
        <row r="195"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 t="str">
            <v/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</row>
        <row r="196"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0</v>
          </cell>
          <cell r="AB196">
            <v>0</v>
          </cell>
          <cell r="AC196">
            <v>0</v>
          </cell>
          <cell r="AD196">
            <v>0</v>
          </cell>
          <cell r="AE196" t="str">
            <v/>
          </cell>
          <cell r="AF196">
            <v>0</v>
          </cell>
          <cell r="AG196">
            <v>0</v>
          </cell>
          <cell r="AH196">
            <v>0</v>
          </cell>
          <cell r="AI196">
            <v>0</v>
          </cell>
          <cell r="AJ196">
            <v>0</v>
          </cell>
          <cell r="AK196">
            <v>0</v>
          </cell>
          <cell r="AL196">
            <v>0</v>
          </cell>
          <cell r="AM196">
            <v>0</v>
          </cell>
          <cell r="AN196">
            <v>0</v>
          </cell>
          <cell r="AO196">
            <v>0</v>
          </cell>
        </row>
        <row r="197"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 t="str">
            <v/>
          </cell>
          <cell r="AF197">
            <v>0</v>
          </cell>
          <cell r="AG197">
            <v>0</v>
          </cell>
          <cell r="AH197">
            <v>0</v>
          </cell>
          <cell r="AI197">
            <v>0</v>
          </cell>
          <cell r="AJ197">
            <v>0</v>
          </cell>
          <cell r="AK197">
            <v>0</v>
          </cell>
          <cell r="AL197">
            <v>0</v>
          </cell>
          <cell r="AM197">
            <v>0</v>
          </cell>
          <cell r="AN197">
            <v>0</v>
          </cell>
          <cell r="AO197">
            <v>0</v>
          </cell>
        </row>
        <row r="198"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0</v>
          </cell>
          <cell r="V198">
            <v>0</v>
          </cell>
          <cell r="W198">
            <v>0</v>
          </cell>
          <cell r="X198">
            <v>0</v>
          </cell>
          <cell r="Y198">
            <v>0</v>
          </cell>
          <cell r="Z198">
            <v>0</v>
          </cell>
          <cell r="AA198">
            <v>0</v>
          </cell>
          <cell r="AB198">
            <v>0</v>
          </cell>
          <cell r="AC198">
            <v>0</v>
          </cell>
          <cell r="AD198">
            <v>0</v>
          </cell>
          <cell r="AE198" t="str">
            <v/>
          </cell>
          <cell r="AF198">
            <v>0</v>
          </cell>
          <cell r="AG198">
            <v>0</v>
          </cell>
          <cell r="AH198">
            <v>0</v>
          </cell>
          <cell r="AI198">
            <v>0</v>
          </cell>
          <cell r="AJ198">
            <v>0</v>
          </cell>
          <cell r="AK198">
            <v>0</v>
          </cell>
          <cell r="AL198">
            <v>0</v>
          </cell>
          <cell r="AM198">
            <v>0</v>
          </cell>
          <cell r="AN198">
            <v>0</v>
          </cell>
          <cell r="AO198">
            <v>0</v>
          </cell>
        </row>
        <row r="199"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0</v>
          </cell>
          <cell r="V199">
            <v>0</v>
          </cell>
          <cell r="W199">
            <v>0</v>
          </cell>
          <cell r="X199">
            <v>0</v>
          </cell>
          <cell r="Y199">
            <v>0</v>
          </cell>
          <cell r="Z199">
            <v>0</v>
          </cell>
          <cell r="AA199">
            <v>0</v>
          </cell>
          <cell r="AB199">
            <v>0</v>
          </cell>
          <cell r="AC199">
            <v>0</v>
          </cell>
          <cell r="AD199">
            <v>0</v>
          </cell>
          <cell r="AE199" t="str">
            <v/>
          </cell>
          <cell r="AF199">
            <v>0</v>
          </cell>
          <cell r="AG199">
            <v>0</v>
          </cell>
          <cell r="AH199">
            <v>0</v>
          </cell>
          <cell r="AI199">
            <v>0</v>
          </cell>
          <cell r="AJ199">
            <v>0</v>
          </cell>
          <cell r="AK199">
            <v>0</v>
          </cell>
          <cell r="AL199">
            <v>0</v>
          </cell>
          <cell r="AM199">
            <v>0</v>
          </cell>
          <cell r="AN199">
            <v>0</v>
          </cell>
          <cell r="AO199">
            <v>0</v>
          </cell>
        </row>
        <row r="200"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0</v>
          </cell>
          <cell r="V200">
            <v>0</v>
          </cell>
          <cell r="W200">
            <v>0</v>
          </cell>
          <cell r="X200">
            <v>0</v>
          </cell>
          <cell r="Y200">
            <v>0</v>
          </cell>
          <cell r="Z200">
            <v>0</v>
          </cell>
          <cell r="AA200">
            <v>0</v>
          </cell>
          <cell r="AB200">
            <v>0</v>
          </cell>
          <cell r="AC200">
            <v>0</v>
          </cell>
          <cell r="AD200">
            <v>0</v>
          </cell>
          <cell r="AE200" t="str">
            <v/>
          </cell>
          <cell r="AF200">
            <v>0</v>
          </cell>
          <cell r="AG200">
            <v>0</v>
          </cell>
          <cell r="AH200">
            <v>0</v>
          </cell>
          <cell r="AI200">
            <v>0</v>
          </cell>
          <cell r="AJ200">
            <v>0</v>
          </cell>
          <cell r="AK200">
            <v>0</v>
          </cell>
          <cell r="AL200">
            <v>0</v>
          </cell>
          <cell r="AM200">
            <v>0</v>
          </cell>
          <cell r="AN200">
            <v>0</v>
          </cell>
          <cell r="AO200">
            <v>0</v>
          </cell>
        </row>
        <row r="201"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0</v>
          </cell>
          <cell r="V201">
            <v>0</v>
          </cell>
          <cell r="W201">
            <v>0</v>
          </cell>
          <cell r="X201">
            <v>0</v>
          </cell>
          <cell r="Y201">
            <v>0</v>
          </cell>
          <cell r="Z201">
            <v>0</v>
          </cell>
          <cell r="AA201">
            <v>0</v>
          </cell>
          <cell r="AB201">
            <v>0</v>
          </cell>
          <cell r="AC201">
            <v>0</v>
          </cell>
          <cell r="AD201">
            <v>0</v>
          </cell>
          <cell r="AE201" t="str">
            <v/>
          </cell>
          <cell r="AF201">
            <v>0</v>
          </cell>
          <cell r="AG201">
            <v>0</v>
          </cell>
          <cell r="AH201">
            <v>0</v>
          </cell>
          <cell r="AI201">
            <v>0</v>
          </cell>
          <cell r="AJ201">
            <v>0</v>
          </cell>
          <cell r="AK201">
            <v>0</v>
          </cell>
          <cell r="AL201">
            <v>0</v>
          </cell>
          <cell r="AM201">
            <v>0</v>
          </cell>
          <cell r="AN201">
            <v>0</v>
          </cell>
          <cell r="AO201">
            <v>0</v>
          </cell>
        </row>
        <row r="202"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>
            <v>0</v>
          </cell>
          <cell r="AD202">
            <v>0</v>
          </cell>
          <cell r="AE202" t="str">
            <v/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0</v>
          </cell>
          <cell r="AL202">
            <v>0</v>
          </cell>
          <cell r="AM202">
            <v>0</v>
          </cell>
          <cell r="AN202">
            <v>0</v>
          </cell>
          <cell r="AO202">
            <v>0</v>
          </cell>
        </row>
        <row r="203"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0</v>
          </cell>
          <cell r="V203">
            <v>0</v>
          </cell>
          <cell r="W203">
            <v>0</v>
          </cell>
          <cell r="X203">
            <v>0</v>
          </cell>
          <cell r="Y203">
            <v>0</v>
          </cell>
          <cell r="Z203">
            <v>0</v>
          </cell>
          <cell r="AA203">
            <v>0</v>
          </cell>
          <cell r="AB203">
            <v>0</v>
          </cell>
          <cell r="AC203">
            <v>0</v>
          </cell>
          <cell r="AD203">
            <v>0</v>
          </cell>
          <cell r="AE203" t="str">
            <v/>
          </cell>
          <cell r="AF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  <cell r="AK203">
            <v>0</v>
          </cell>
          <cell r="AL203">
            <v>0</v>
          </cell>
          <cell r="AM203">
            <v>0</v>
          </cell>
          <cell r="AN203">
            <v>0</v>
          </cell>
          <cell r="AO203">
            <v>0</v>
          </cell>
        </row>
        <row r="204"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0</v>
          </cell>
          <cell r="AB204">
            <v>0</v>
          </cell>
          <cell r="AC204">
            <v>0</v>
          </cell>
          <cell r="AD204">
            <v>0</v>
          </cell>
          <cell r="AE204" t="str">
            <v/>
          </cell>
          <cell r="AF204">
            <v>0</v>
          </cell>
          <cell r="AG204">
            <v>0</v>
          </cell>
          <cell r="AH204">
            <v>0</v>
          </cell>
          <cell r="AI204">
            <v>0</v>
          </cell>
          <cell r="AJ204">
            <v>0</v>
          </cell>
          <cell r="AK204">
            <v>0</v>
          </cell>
          <cell r="AL204">
            <v>0</v>
          </cell>
          <cell r="AM204">
            <v>0</v>
          </cell>
          <cell r="AN204">
            <v>0</v>
          </cell>
          <cell r="AO204">
            <v>0</v>
          </cell>
        </row>
        <row r="205"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0</v>
          </cell>
          <cell r="V205">
            <v>0</v>
          </cell>
          <cell r="W205">
            <v>0</v>
          </cell>
          <cell r="X205">
            <v>0</v>
          </cell>
          <cell r="Y205">
            <v>0</v>
          </cell>
          <cell r="Z205">
            <v>0</v>
          </cell>
          <cell r="AA205">
            <v>0</v>
          </cell>
          <cell r="AB205">
            <v>0</v>
          </cell>
          <cell r="AC205">
            <v>0</v>
          </cell>
          <cell r="AD205">
            <v>0</v>
          </cell>
          <cell r="AE205" t="str">
            <v/>
          </cell>
          <cell r="AF205">
            <v>0</v>
          </cell>
          <cell r="AG205">
            <v>0</v>
          </cell>
          <cell r="AH205">
            <v>0</v>
          </cell>
          <cell r="AI205">
            <v>0</v>
          </cell>
          <cell r="AJ205">
            <v>0</v>
          </cell>
          <cell r="AK205">
            <v>0</v>
          </cell>
          <cell r="AL205">
            <v>0</v>
          </cell>
          <cell r="AM205">
            <v>0</v>
          </cell>
          <cell r="AN205">
            <v>0</v>
          </cell>
          <cell r="AO205">
            <v>0</v>
          </cell>
        </row>
        <row r="206"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0</v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0</v>
          </cell>
          <cell r="AB206">
            <v>0</v>
          </cell>
          <cell r="AC206">
            <v>0</v>
          </cell>
          <cell r="AD206">
            <v>0</v>
          </cell>
          <cell r="AE206" t="str">
            <v/>
          </cell>
          <cell r="AF206">
            <v>0</v>
          </cell>
          <cell r="AG206">
            <v>0</v>
          </cell>
          <cell r="AH206">
            <v>0</v>
          </cell>
          <cell r="AI206">
            <v>0</v>
          </cell>
          <cell r="AJ206">
            <v>0</v>
          </cell>
          <cell r="AK206">
            <v>0</v>
          </cell>
          <cell r="AL206">
            <v>0</v>
          </cell>
          <cell r="AM206">
            <v>0</v>
          </cell>
          <cell r="AN206">
            <v>0</v>
          </cell>
          <cell r="AO206">
            <v>0</v>
          </cell>
        </row>
        <row r="207"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0</v>
          </cell>
          <cell r="V207">
            <v>0</v>
          </cell>
          <cell r="W207">
            <v>0</v>
          </cell>
          <cell r="X207">
            <v>0</v>
          </cell>
          <cell r="Y207">
            <v>0</v>
          </cell>
          <cell r="Z207">
            <v>0</v>
          </cell>
          <cell r="AA207">
            <v>0</v>
          </cell>
          <cell r="AB207">
            <v>0</v>
          </cell>
          <cell r="AC207">
            <v>0</v>
          </cell>
          <cell r="AD207">
            <v>0</v>
          </cell>
          <cell r="AE207" t="str">
            <v/>
          </cell>
          <cell r="AF207">
            <v>0</v>
          </cell>
          <cell r="AG207">
            <v>0</v>
          </cell>
          <cell r="AH207">
            <v>0</v>
          </cell>
          <cell r="AI207">
            <v>0</v>
          </cell>
          <cell r="AJ207">
            <v>0</v>
          </cell>
          <cell r="AK207">
            <v>0</v>
          </cell>
          <cell r="AL207">
            <v>0</v>
          </cell>
          <cell r="AM207">
            <v>0</v>
          </cell>
          <cell r="AN207">
            <v>0</v>
          </cell>
          <cell r="AO207">
            <v>0</v>
          </cell>
        </row>
        <row r="208"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0</v>
          </cell>
          <cell r="V208">
            <v>0</v>
          </cell>
          <cell r="W208">
            <v>0</v>
          </cell>
          <cell r="X208">
            <v>0</v>
          </cell>
          <cell r="Y208">
            <v>0</v>
          </cell>
          <cell r="Z208">
            <v>0</v>
          </cell>
          <cell r="AA208">
            <v>0</v>
          </cell>
          <cell r="AB208">
            <v>0</v>
          </cell>
          <cell r="AC208">
            <v>0</v>
          </cell>
          <cell r="AD208">
            <v>0</v>
          </cell>
          <cell r="AE208" t="str">
            <v/>
          </cell>
          <cell r="AF208">
            <v>0</v>
          </cell>
          <cell r="AG208">
            <v>0</v>
          </cell>
          <cell r="AH208">
            <v>0</v>
          </cell>
          <cell r="AI208">
            <v>0</v>
          </cell>
          <cell r="AJ208">
            <v>0</v>
          </cell>
          <cell r="AK208">
            <v>0</v>
          </cell>
          <cell r="AL208">
            <v>0</v>
          </cell>
          <cell r="AM208">
            <v>0</v>
          </cell>
          <cell r="AN208">
            <v>0</v>
          </cell>
          <cell r="AO208">
            <v>0</v>
          </cell>
        </row>
        <row r="209"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  <cell r="V209">
            <v>0</v>
          </cell>
          <cell r="W209">
            <v>0</v>
          </cell>
          <cell r="X209">
            <v>0</v>
          </cell>
          <cell r="Y209">
            <v>0</v>
          </cell>
          <cell r="Z209">
            <v>0</v>
          </cell>
          <cell r="AA209">
            <v>0</v>
          </cell>
          <cell r="AB209">
            <v>0</v>
          </cell>
          <cell r="AC209">
            <v>0</v>
          </cell>
          <cell r="AD209">
            <v>0</v>
          </cell>
          <cell r="AE209" t="str">
            <v/>
          </cell>
          <cell r="AF209">
            <v>0</v>
          </cell>
          <cell r="AG209">
            <v>0</v>
          </cell>
          <cell r="AH209">
            <v>0</v>
          </cell>
          <cell r="AI209">
            <v>0</v>
          </cell>
          <cell r="AJ209">
            <v>0</v>
          </cell>
          <cell r="AK209">
            <v>0</v>
          </cell>
          <cell r="AL209">
            <v>0</v>
          </cell>
          <cell r="AM209">
            <v>0</v>
          </cell>
          <cell r="AN209">
            <v>0</v>
          </cell>
          <cell r="AO209">
            <v>0</v>
          </cell>
        </row>
        <row r="210"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0</v>
          </cell>
          <cell r="V210">
            <v>0</v>
          </cell>
          <cell r="W210">
            <v>0</v>
          </cell>
          <cell r="X210">
            <v>0</v>
          </cell>
          <cell r="Y210">
            <v>0</v>
          </cell>
          <cell r="Z210">
            <v>0</v>
          </cell>
          <cell r="AA210">
            <v>0</v>
          </cell>
          <cell r="AB210">
            <v>0</v>
          </cell>
          <cell r="AC210">
            <v>0</v>
          </cell>
          <cell r="AD210">
            <v>0</v>
          </cell>
          <cell r="AE210" t="str">
            <v/>
          </cell>
          <cell r="AF210">
            <v>0</v>
          </cell>
          <cell r="AG210">
            <v>0</v>
          </cell>
          <cell r="AH210">
            <v>0</v>
          </cell>
          <cell r="AI210">
            <v>0</v>
          </cell>
          <cell r="AJ210">
            <v>0</v>
          </cell>
          <cell r="AK210">
            <v>0</v>
          </cell>
          <cell r="AL210">
            <v>0</v>
          </cell>
          <cell r="AM210">
            <v>0</v>
          </cell>
          <cell r="AN210">
            <v>0</v>
          </cell>
          <cell r="AO210">
            <v>0</v>
          </cell>
        </row>
        <row r="211"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0</v>
          </cell>
          <cell r="V211">
            <v>0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0</v>
          </cell>
          <cell r="AB211">
            <v>0</v>
          </cell>
          <cell r="AC211">
            <v>0</v>
          </cell>
          <cell r="AD211">
            <v>0</v>
          </cell>
          <cell r="AE211" t="str">
            <v/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0</v>
          </cell>
          <cell r="AK211">
            <v>0</v>
          </cell>
          <cell r="AL211">
            <v>0</v>
          </cell>
          <cell r="AM211">
            <v>0</v>
          </cell>
          <cell r="AN211">
            <v>0</v>
          </cell>
          <cell r="AO211">
            <v>0</v>
          </cell>
        </row>
        <row r="212"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  <cell r="O212">
            <v>0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0</v>
          </cell>
          <cell r="V212">
            <v>0</v>
          </cell>
          <cell r="W212">
            <v>0</v>
          </cell>
          <cell r="X212">
            <v>0</v>
          </cell>
          <cell r="Y212">
            <v>0</v>
          </cell>
          <cell r="Z212">
            <v>0</v>
          </cell>
          <cell r="AA212">
            <v>0</v>
          </cell>
          <cell r="AB212">
            <v>0</v>
          </cell>
          <cell r="AC212">
            <v>0</v>
          </cell>
          <cell r="AD212">
            <v>0</v>
          </cell>
          <cell r="AE212" t="str">
            <v/>
          </cell>
          <cell r="AF212">
            <v>0</v>
          </cell>
          <cell r="AG212">
            <v>0</v>
          </cell>
          <cell r="AH212">
            <v>0</v>
          </cell>
          <cell r="AI212">
            <v>0</v>
          </cell>
          <cell r="AJ212">
            <v>0</v>
          </cell>
          <cell r="AK212">
            <v>0</v>
          </cell>
          <cell r="AL212">
            <v>0</v>
          </cell>
          <cell r="AM212">
            <v>0</v>
          </cell>
          <cell r="AN212">
            <v>0</v>
          </cell>
          <cell r="AO212">
            <v>0</v>
          </cell>
        </row>
        <row r="213"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0</v>
          </cell>
          <cell r="V213">
            <v>0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B213">
            <v>0</v>
          </cell>
          <cell r="AC213">
            <v>0</v>
          </cell>
          <cell r="AD213">
            <v>0</v>
          </cell>
          <cell r="AE213" t="str">
            <v/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  <cell r="AK213">
            <v>0</v>
          </cell>
          <cell r="AL213">
            <v>0</v>
          </cell>
          <cell r="AM213">
            <v>0</v>
          </cell>
          <cell r="AN213">
            <v>0</v>
          </cell>
          <cell r="AO213">
            <v>0</v>
          </cell>
        </row>
        <row r="214"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0</v>
          </cell>
          <cell r="V214">
            <v>0</v>
          </cell>
          <cell r="W214">
            <v>0</v>
          </cell>
          <cell r="X214">
            <v>0</v>
          </cell>
          <cell r="Y214">
            <v>0</v>
          </cell>
          <cell r="Z214">
            <v>0</v>
          </cell>
          <cell r="AA214">
            <v>0</v>
          </cell>
          <cell r="AB214">
            <v>0</v>
          </cell>
          <cell r="AC214">
            <v>0</v>
          </cell>
          <cell r="AD214">
            <v>0</v>
          </cell>
          <cell r="AE214" t="str">
            <v/>
          </cell>
          <cell r="AF214">
            <v>0</v>
          </cell>
          <cell r="AG214">
            <v>0</v>
          </cell>
          <cell r="AH214">
            <v>0</v>
          </cell>
          <cell r="AI214">
            <v>0</v>
          </cell>
          <cell r="AJ214">
            <v>0</v>
          </cell>
          <cell r="AK214">
            <v>0</v>
          </cell>
          <cell r="AL214">
            <v>0</v>
          </cell>
          <cell r="AM214">
            <v>0</v>
          </cell>
          <cell r="AN214">
            <v>0</v>
          </cell>
          <cell r="AO214">
            <v>0</v>
          </cell>
        </row>
        <row r="215"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0</v>
          </cell>
          <cell r="V215">
            <v>0</v>
          </cell>
          <cell r="W215">
            <v>0</v>
          </cell>
          <cell r="X215">
            <v>0</v>
          </cell>
          <cell r="Y215">
            <v>0</v>
          </cell>
          <cell r="Z215">
            <v>0</v>
          </cell>
          <cell r="AA215">
            <v>0</v>
          </cell>
          <cell r="AB215">
            <v>0</v>
          </cell>
          <cell r="AC215">
            <v>0</v>
          </cell>
          <cell r="AD215">
            <v>0</v>
          </cell>
          <cell r="AE215" t="str">
            <v/>
          </cell>
          <cell r="AF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  <cell r="AK215">
            <v>0</v>
          </cell>
          <cell r="AL215">
            <v>0</v>
          </cell>
          <cell r="AM215">
            <v>0</v>
          </cell>
          <cell r="AN215">
            <v>0</v>
          </cell>
          <cell r="AO215">
            <v>0</v>
          </cell>
        </row>
        <row r="216"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0</v>
          </cell>
          <cell r="V216">
            <v>0</v>
          </cell>
          <cell r="W216">
            <v>0</v>
          </cell>
          <cell r="X216">
            <v>0</v>
          </cell>
          <cell r="Y216">
            <v>0</v>
          </cell>
          <cell r="Z216">
            <v>0</v>
          </cell>
          <cell r="AA216">
            <v>0</v>
          </cell>
          <cell r="AB216">
            <v>0</v>
          </cell>
          <cell r="AC216">
            <v>0</v>
          </cell>
          <cell r="AD216">
            <v>0</v>
          </cell>
          <cell r="AE216" t="str">
            <v/>
          </cell>
          <cell r="AF216">
            <v>0</v>
          </cell>
          <cell r="AG216">
            <v>0</v>
          </cell>
          <cell r="AH216">
            <v>0</v>
          </cell>
          <cell r="AI216">
            <v>0</v>
          </cell>
          <cell r="AJ216">
            <v>0</v>
          </cell>
          <cell r="AK216">
            <v>0</v>
          </cell>
          <cell r="AL216">
            <v>0</v>
          </cell>
          <cell r="AM216">
            <v>0</v>
          </cell>
          <cell r="AN216">
            <v>0</v>
          </cell>
          <cell r="AO216">
            <v>0</v>
          </cell>
        </row>
        <row r="217"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0</v>
          </cell>
          <cell r="V217">
            <v>0</v>
          </cell>
          <cell r="W217">
            <v>0</v>
          </cell>
          <cell r="X217">
            <v>0</v>
          </cell>
          <cell r="Y217">
            <v>0</v>
          </cell>
          <cell r="Z217">
            <v>0</v>
          </cell>
          <cell r="AA217">
            <v>0</v>
          </cell>
          <cell r="AB217">
            <v>0</v>
          </cell>
          <cell r="AC217">
            <v>0</v>
          </cell>
          <cell r="AD217">
            <v>0</v>
          </cell>
          <cell r="AE217" t="str">
            <v/>
          </cell>
          <cell r="AF217">
            <v>0</v>
          </cell>
          <cell r="AG217">
            <v>0</v>
          </cell>
          <cell r="AH217">
            <v>0</v>
          </cell>
          <cell r="AI217">
            <v>0</v>
          </cell>
          <cell r="AJ217">
            <v>0</v>
          </cell>
          <cell r="AK217">
            <v>0</v>
          </cell>
          <cell r="AL217">
            <v>0</v>
          </cell>
          <cell r="AM217">
            <v>0</v>
          </cell>
          <cell r="AN217">
            <v>0</v>
          </cell>
          <cell r="AO217">
            <v>0</v>
          </cell>
        </row>
        <row r="218"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0</v>
          </cell>
          <cell r="V218">
            <v>0</v>
          </cell>
          <cell r="W218">
            <v>0</v>
          </cell>
          <cell r="X218">
            <v>0</v>
          </cell>
          <cell r="Y218">
            <v>0</v>
          </cell>
          <cell r="Z218">
            <v>0</v>
          </cell>
          <cell r="AA218">
            <v>0</v>
          </cell>
          <cell r="AB218">
            <v>0</v>
          </cell>
          <cell r="AC218">
            <v>0</v>
          </cell>
          <cell r="AD218">
            <v>0</v>
          </cell>
          <cell r="AE218" t="str">
            <v/>
          </cell>
          <cell r="AF218">
            <v>0</v>
          </cell>
          <cell r="AG218">
            <v>0</v>
          </cell>
          <cell r="AH218">
            <v>0</v>
          </cell>
          <cell r="AI218">
            <v>0</v>
          </cell>
          <cell r="AJ218">
            <v>0</v>
          </cell>
          <cell r="AK218">
            <v>0</v>
          </cell>
          <cell r="AL218">
            <v>0</v>
          </cell>
          <cell r="AM218">
            <v>0</v>
          </cell>
          <cell r="AN218">
            <v>0</v>
          </cell>
          <cell r="AO218">
            <v>0</v>
          </cell>
        </row>
        <row r="219"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0</v>
          </cell>
          <cell r="V219">
            <v>0</v>
          </cell>
          <cell r="W219">
            <v>0</v>
          </cell>
          <cell r="X219">
            <v>0</v>
          </cell>
          <cell r="Y219">
            <v>0</v>
          </cell>
          <cell r="Z219">
            <v>0</v>
          </cell>
          <cell r="AA219">
            <v>0</v>
          </cell>
          <cell r="AB219">
            <v>0</v>
          </cell>
          <cell r="AC219">
            <v>0</v>
          </cell>
          <cell r="AD219">
            <v>0</v>
          </cell>
          <cell r="AE219" t="str">
            <v/>
          </cell>
          <cell r="AF219">
            <v>0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  <cell r="AK219">
            <v>0</v>
          </cell>
          <cell r="AL219">
            <v>0</v>
          </cell>
          <cell r="AM219">
            <v>0</v>
          </cell>
          <cell r="AN219">
            <v>0</v>
          </cell>
          <cell r="AO219">
            <v>0</v>
          </cell>
        </row>
        <row r="220"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0</v>
          </cell>
          <cell r="V220">
            <v>0</v>
          </cell>
          <cell r="W220">
            <v>0</v>
          </cell>
          <cell r="X220">
            <v>0</v>
          </cell>
          <cell r="Y220">
            <v>0</v>
          </cell>
          <cell r="Z220">
            <v>0</v>
          </cell>
          <cell r="AA220">
            <v>0</v>
          </cell>
          <cell r="AB220">
            <v>0</v>
          </cell>
          <cell r="AC220">
            <v>0</v>
          </cell>
          <cell r="AD220">
            <v>0</v>
          </cell>
          <cell r="AE220" t="str">
            <v/>
          </cell>
          <cell r="AF220">
            <v>0</v>
          </cell>
          <cell r="AG220">
            <v>0</v>
          </cell>
          <cell r="AH220">
            <v>0</v>
          </cell>
          <cell r="AI220">
            <v>0</v>
          </cell>
          <cell r="AJ220">
            <v>0</v>
          </cell>
          <cell r="AK220">
            <v>0</v>
          </cell>
          <cell r="AL220">
            <v>0</v>
          </cell>
          <cell r="AM220">
            <v>0</v>
          </cell>
          <cell r="AN220">
            <v>0</v>
          </cell>
          <cell r="AO220">
            <v>0</v>
          </cell>
        </row>
        <row r="221"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0</v>
          </cell>
          <cell r="V221">
            <v>0</v>
          </cell>
          <cell r="W221">
            <v>0</v>
          </cell>
          <cell r="X221">
            <v>0</v>
          </cell>
          <cell r="Y221">
            <v>0</v>
          </cell>
          <cell r="Z221">
            <v>0</v>
          </cell>
          <cell r="AA221">
            <v>0</v>
          </cell>
          <cell r="AB221">
            <v>0</v>
          </cell>
          <cell r="AC221">
            <v>0</v>
          </cell>
          <cell r="AD221">
            <v>0</v>
          </cell>
          <cell r="AE221" t="str">
            <v/>
          </cell>
          <cell r="AF221">
            <v>0</v>
          </cell>
          <cell r="AG221">
            <v>0</v>
          </cell>
          <cell r="AH221">
            <v>0</v>
          </cell>
          <cell r="AI221">
            <v>0</v>
          </cell>
          <cell r="AJ221">
            <v>0</v>
          </cell>
          <cell r="AK221">
            <v>0</v>
          </cell>
          <cell r="AL221">
            <v>0</v>
          </cell>
          <cell r="AM221">
            <v>0</v>
          </cell>
          <cell r="AN221">
            <v>0</v>
          </cell>
          <cell r="AO221">
            <v>0</v>
          </cell>
        </row>
        <row r="222"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0</v>
          </cell>
          <cell r="V222">
            <v>0</v>
          </cell>
          <cell r="W222">
            <v>0</v>
          </cell>
          <cell r="X222">
            <v>0</v>
          </cell>
          <cell r="Y222">
            <v>0</v>
          </cell>
          <cell r="Z222">
            <v>0</v>
          </cell>
          <cell r="AA222">
            <v>0</v>
          </cell>
          <cell r="AB222">
            <v>0</v>
          </cell>
          <cell r="AC222">
            <v>0</v>
          </cell>
          <cell r="AD222">
            <v>0</v>
          </cell>
          <cell r="AE222" t="str">
            <v/>
          </cell>
          <cell r="AF222">
            <v>0</v>
          </cell>
          <cell r="AG222">
            <v>0</v>
          </cell>
          <cell r="AH222">
            <v>0</v>
          </cell>
          <cell r="AI222">
            <v>0</v>
          </cell>
          <cell r="AJ222">
            <v>0</v>
          </cell>
          <cell r="AK222">
            <v>0</v>
          </cell>
          <cell r="AL222">
            <v>0</v>
          </cell>
          <cell r="AM222">
            <v>0</v>
          </cell>
          <cell r="AN222">
            <v>0</v>
          </cell>
          <cell r="AO222">
            <v>0</v>
          </cell>
        </row>
        <row r="223"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0</v>
          </cell>
          <cell r="V223">
            <v>0</v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  <cell r="AA223">
            <v>0</v>
          </cell>
          <cell r="AB223">
            <v>0</v>
          </cell>
          <cell r="AC223">
            <v>0</v>
          </cell>
          <cell r="AD223">
            <v>0</v>
          </cell>
          <cell r="AE223" t="str">
            <v/>
          </cell>
          <cell r="AF223">
            <v>0</v>
          </cell>
          <cell r="AG223">
            <v>0</v>
          </cell>
          <cell r="AH223">
            <v>0</v>
          </cell>
          <cell r="AI223">
            <v>0</v>
          </cell>
          <cell r="AJ223">
            <v>0</v>
          </cell>
          <cell r="AK223">
            <v>0</v>
          </cell>
          <cell r="AL223">
            <v>0</v>
          </cell>
          <cell r="AM223">
            <v>0</v>
          </cell>
          <cell r="AN223">
            <v>0</v>
          </cell>
          <cell r="AO223">
            <v>0</v>
          </cell>
        </row>
        <row r="224"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0</v>
          </cell>
          <cell r="V224">
            <v>0</v>
          </cell>
          <cell r="W224">
            <v>0</v>
          </cell>
          <cell r="X224">
            <v>0</v>
          </cell>
          <cell r="Y224">
            <v>0</v>
          </cell>
          <cell r="Z224">
            <v>0</v>
          </cell>
          <cell r="AA224">
            <v>0</v>
          </cell>
          <cell r="AB224">
            <v>0</v>
          </cell>
          <cell r="AC224">
            <v>0</v>
          </cell>
          <cell r="AD224">
            <v>0</v>
          </cell>
          <cell r="AE224" t="str">
            <v/>
          </cell>
          <cell r="AF224">
            <v>0</v>
          </cell>
          <cell r="AG224">
            <v>0</v>
          </cell>
          <cell r="AH224">
            <v>0</v>
          </cell>
          <cell r="AI224">
            <v>0</v>
          </cell>
          <cell r="AJ224">
            <v>0</v>
          </cell>
          <cell r="AK224">
            <v>0</v>
          </cell>
          <cell r="AL224">
            <v>0</v>
          </cell>
          <cell r="AM224">
            <v>0</v>
          </cell>
          <cell r="AN224">
            <v>0</v>
          </cell>
          <cell r="AO224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G64"/>
  <sheetViews>
    <sheetView topLeftCell="J34" workbookViewId="0">
      <selection activeCell="C3" sqref="C3"/>
    </sheetView>
  </sheetViews>
  <sheetFormatPr defaultRowHeight="13.5"/>
  <cols>
    <col min="1" max="1" width="5.5" bestFit="1" customWidth="1"/>
    <col min="2" max="2" width="9.5" bestFit="1" customWidth="1"/>
    <col min="3" max="3" width="36.75" customWidth="1"/>
    <col min="4" max="4" width="8.875" customWidth="1"/>
    <col min="5" max="5" width="14.625" bestFit="1" customWidth="1"/>
    <col min="6" max="6" width="8.375" bestFit="1" customWidth="1"/>
    <col min="7" max="7" width="10.875" bestFit="1" customWidth="1"/>
    <col min="8" max="8" width="13.125" customWidth="1"/>
    <col min="9" max="9" width="15.5" customWidth="1"/>
    <col min="10" max="10" width="12.125" customWidth="1"/>
    <col min="11" max="11" width="8.875" bestFit="1" customWidth="1"/>
    <col min="12" max="12" width="6.625" bestFit="1" customWidth="1"/>
    <col min="13" max="13" width="16.875" bestFit="1" customWidth="1"/>
    <col min="14" max="14" width="10.5" bestFit="1" customWidth="1"/>
    <col min="15" max="15" width="17.75" bestFit="1" customWidth="1"/>
    <col min="16" max="16" width="11.875" style="98" customWidth="1"/>
    <col min="17" max="17" width="7.875" bestFit="1" customWidth="1"/>
    <col min="18" max="18" width="5.25" bestFit="1" customWidth="1"/>
    <col min="19" max="19" width="7.25" bestFit="1" customWidth="1"/>
    <col min="20" max="20" width="9.125" customWidth="1"/>
    <col min="21" max="21" width="7.625" bestFit="1" customWidth="1"/>
    <col min="22" max="22" width="8.375" customWidth="1"/>
    <col min="23" max="23" width="7.875" bestFit="1" customWidth="1"/>
    <col min="24" max="24" width="10.25" bestFit="1" customWidth="1"/>
    <col min="25" max="25" width="8.125" bestFit="1" customWidth="1"/>
    <col min="26" max="26" width="7.625" bestFit="1" customWidth="1"/>
    <col min="27" max="29" width="6.625" bestFit="1" customWidth="1"/>
    <col min="30" max="30" width="7.625" bestFit="1" customWidth="1"/>
    <col min="38" max="38" width="17.75" bestFit="1" customWidth="1"/>
  </cols>
  <sheetData>
    <row r="1" spans="1:59">
      <c r="A1" t="s">
        <v>291</v>
      </c>
    </row>
    <row r="2" spans="1:59" ht="14.25" thickBot="1">
      <c r="B2" s="251" t="s">
        <v>331</v>
      </c>
      <c r="Q2" s="140" t="s">
        <v>312</v>
      </c>
      <c r="R2" s="241" t="s">
        <v>7</v>
      </c>
      <c r="S2" s="241" t="s">
        <v>8</v>
      </c>
      <c r="T2" s="241" t="s">
        <v>287</v>
      </c>
      <c r="U2" s="241" t="s">
        <v>2</v>
      </c>
      <c r="V2" s="241" t="s">
        <v>287</v>
      </c>
      <c r="W2" s="241" t="s">
        <v>2</v>
      </c>
      <c r="X2" s="241" t="s">
        <v>288</v>
      </c>
      <c r="Y2" s="241" t="s">
        <v>10</v>
      </c>
    </row>
    <row r="3" spans="1:59" ht="19.5" customHeight="1">
      <c r="A3" s="254" t="s">
        <v>183</v>
      </c>
      <c r="B3" s="254"/>
      <c r="C3" s="120" t="s">
        <v>236</v>
      </c>
      <c r="D3" s="120"/>
      <c r="E3" s="118" t="s">
        <v>3</v>
      </c>
      <c r="F3" s="118" t="s">
        <v>184</v>
      </c>
      <c r="G3" s="264" t="s">
        <v>257</v>
      </c>
      <c r="H3" s="265"/>
      <c r="I3" s="265"/>
      <c r="J3" s="266"/>
      <c r="Q3" s="259" t="s">
        <v>289</v>
      </c>
      <c r="R3" s="194"/>
      <c r="S3" s="195"/>
      <c r="T3" s="198" t="s">
        <v>332</v>
      </c>
      <c r="U3" s="171">
        <v>2</v>
      </c>
      <c r="V3" s="171" t="s">
        <v>333</v>
      </c>
      <c r="W3" s="171">
        <v>1</v>
      </c>
      <c r="X3" s="187"/>
      <c r="Y3" s="188"/>
    </row>
    <row r="4" spans="1:59" ht="19.5" customHeight="1">
      <c r="A4" s="263" t="s">
        <v>195</v>
      </c>
      <c r="B4" s="263"/>
      <c r="C4" s="119" t="s">
        <v>194</v>
      </c>
      <c r="D4" s="167"/>
      <c r="E4" s="98" t="s">
        <v>7</v>
      </c>
      <c r="F4" s="270" t="s">
        <v>166</v>
      </c>
      <c r="G4" s="270"/>
      <c r="H4" t="s">
        <v>100</v>
      </c>
      <c r="I4" t="s">
        <v>298</v>
      </c>
      <c r="J4" s="151" t="s">
        <v>301</v>
      </c>
      <c r="L4" s="254" t="s">
        <v>259</v>
      </c>
      <c r="M4" s="254"/>
      <c r="N4" s="239" t="s">
        <v>261</v>
      </c>
      <c r="O4" s="239" t="s">
        <v>260</v>
      </c>
      <c r="Q4" s="260"/>
      <c r="R4" s="244" t="s">
        <v>334</v>
      </c>
      <c r="S4" s="196" t="s">
        <v>335</v>
      </c>
      <c r="T4" s="199" t="s">
        <v>336</v>
      </c>
      <c r="U4" s="141">
        <v>2</v>
      </c>
      <c r="V4" s="141" t="s">
        <v>172</v>
      </c>
      <c r="W4" s="141">
        <v>3</v>
      </c>
      <c r="X4" s="179">
        <v>12567</v>
      </c>
      <c r="Y4" s="172"/>
    </row>
    <row r="5" spans="1:59" ht="19.5" customHeight="1" thickBot="1">
      <c r="A5" s="254" t="s">
        <v>68</v>
      </c>
      <c r="B5" s="254"/>
      <c r="C5" s="264" t="s">
        <v>238</v>
      </c>
      <c r="D5" s="265"/>
      <c r="E5" s="266"/>
      <c r="F5" s="118" t="s">
        <v>184</v>
      </c>
      <c r="G5" s="264" t="s">
        <v>253</v>
      </c>
      <c r="H5" s="265"/>
      <c r="I5" s="265"/>
      <c r="J5" s="266"/>
      <c r="K5" s="135" t="s">
        <v>258</v>
      </c>
      <c r="L5" s="267">
        <v>178</v>
      </c>
      <c r="M5" s="267"/>
      <c r="N5" s="136">
        <v>22</v>
      </c>
      <c r="O5" s="136" t="s">
        <v>262</v>
      </c>
      <c r="Q5" s="261"/>
      <c r="R5" s="184"/>
      <c r="S5" s="185"/>
      <c r="T5" s="200" t="s">
        <v>337</v>
      </c>
      <c r="U5" s="182">
        <v>1</v>
      </c>
      <c r="V5" s="189" t="s">
        <v>338</v>
      </c>
      <c r="W5" s="243" t="s">
        <v>338</v>
      </c>
      <c r="X5" s="190"/>
      <c r="Y5" s="191"/>
    </row>
    <row r="6" spans="1:59" ht="19.5" customHeight="1">
      <c r="A6" s="254" t="s">
        <v>185</v>
      </c>
      <c r="B6" s="254"/>
      <c r="C6" s="255" t="s">
        <v>239</v>
      </c>
      <c r="D6" s="255"/>
      <c r="E6" s="255"/>
      <c r="F6" s="100" t="s">
        <v>186</v>
      </c>
      <c r="G6" s="256" t="s">
        <v>254</v>
      </c>
      <c r="H6" s="256"/>
      <c r="I6" s="256"/>
      <c r="J6" s="256"/>
      <c r="L6" s="254" t="s">
        <v>281</v>
      </c>
      <c r="M6" s="254"/>
      <c r="N6" s="240">
        <v>333.3</v>
      </c>
      <c r="O6" s="100" t="s">
        <v>282</v>
      </c>
      <c r="Q6" s="259" t="s">
        <v>290</v>
      </c>
      <c r="R6" s="194"/>
      <c r="S6" s="195"/>
      <c r="T6" s="201" t="s">
        <v>171</v>
      </c>
      <c r="U6" s="176">
        <v>3</v>
      </c>
      <c r="V6" s="175" t="s">
        <v>333</v>
      </c>
      <c r="W6" s="176">
        <v>1</v>
      </c>
      <c r="X6" s="187"/>
      <c r="Y6" s="180"/>
    </row>
    <row r="7" spans="1:59" ht="19.5" customHeight="1">
      <c r="A7" s="254" t="s">
        <v>187</v>
      </c>
      <c r="B7" s="254"/>
      <c r="C7" s="255" t="s">
        <v>240</v>
      </c>
      <c r="D7" s="255"/>
      <c r="E7" s="255"/>
      <c r="F7" s="100" t="s">
        <v>186</v>
      </c>
      <c r="G7" s="256" t="s">
        <v>303</v>
      </c>
      <c r="H7" s="256"/>
      <c r="I7" s="256"/>
      <c r="J7" s="256"/>
      <c r="L7" s="258" t="s">
        <v>283</v>
      </c>
      <c r="M7" s="258"/>
      <c r="N7" s="105">
        <v>24</v>
      </c>
      <c r="O7" s="100" t="s">
        <v>284</v>
      </c>
      <c r="Q7" s="260"/>
      <c r="R7" s="244" t="s">
        <v>334</v>
      </c>
      <c r="S7" s="197" t="s">
        <v>335</v>
      </c>
      <c r="T7" s="202" t="s">
        <v>174</v>
      </c>
      <c r="U7" s="142">
        <v>2</v>
      </c>
      <c r="V7" s="170" t="s">
        <v>337</v>
      </c>
      <c r="W7" s="142">
        <v>1</v>
      </c>
      <c r="X7" s="181">
        <v>44569</v>
      </c>
      <c r="Y7" s="172"/>
    </row>
    <row r="8" spans="1:59" ht="19.5" customHeight="1" thickBot="1">
      <c r="A8" s="100" t="s">
        <v>188</v>
      </c>
      <c r="B8" s="100"/>
      <c r="C8" s="255" t="s">
        <v>255</v>
      </c>
      <c r="D8" s="255"/>
      <c r="E8" s="255"/>
      <c r="F8" s="100" t="s">
        <v>186</v>
      </c>
      <c r="G8" s="257" t="s">
        <v>256</v>
      </c>
      <c r="H8" s="257"/>
      <c r="I8" s="257"/>
      <c r="J8" s="257"/>
      <c r="L8" s="254" t="s">
        <v>285</v>
      </c>
      <c r="M8" s="254"/>
      <c r="N8" s="240">
        <v>16</v>
      </c>
      <c r="O8" s="100" t="s">
        <v>286</v>
      </c>
      <c r="Q8" s="262"/>
      <c r="R8" s="184"/>
      <c r="S8" s="185"/>
      <c r="T8" s="203" t="s">
        <v>336</v>
      </c>
      <c r="U8" s="178">
        <v>2</v>
      </c>
      <c r="V8" s="177" t="s">
        <v>169</v>
      </c>
      <c r="W8" s="178">
        <v>2</v>
      </c>
      <c r="X8" s="173"/>
      <c r="Y8" s="174"/>
    </row>
    <row r="9" spans="1:59" ht="14.25" thickBot="1">
      <c r="A9" s="254" t="s">
        <v>294</v>
      </c>
      <c r="B9" s="254"/>
      <c r="C9" s="150" t="s">
        <v>269</v>
      </c>
      <c r="D9" s="150"/>
      <c r="E9" s="239" t="s">
        <v>2</v>
      </c>
      <c r="F9" s="231">
        <v>1</v>
      </c>
      <c r="G9" s="232" t="s">
        <v>193</v>
      </c>
      <c r="H9" s="268" t="s">
        <v>322</v>
      </c>
      <c r="I9" s="268"/>
      <c r="J9" s="233">
        <v>11</v>
      </c>
      <c r="P9" s="98" t="s">
        <v>313</v>
      </c>
      <c r="Q9" s="183" t="s">
        <v>289</v>
      </c>
      <c r="R9" s="192" t="s">
        <v>334</v>
      </c>
      <c r="S9" s="192" t="s">
        <v>335</v>
      </c>
      <c r="T9" s="193">
        <v>12567</v>
      </c>
    </row>
    <row r="10" spans="1:59" ht="14.25" thickBot="1">
      <c r="A10" s="254" t="s">
        <v>294</v>
      </c>
      <c r="B10" s="254"/>
      <c r="C10" s="150" t="s">
        <v>270</v>
      </c>
      <c r="D10" s="150"/>
      <c r="E10" s="239" t="s">
        <v>2</v>
      </c>
      <c r="F10" s="231">
        <v>3</v>
      </c>
      <c r="G10" s="236" t="s">
        <v>193</v>
      </c>
      <c r="H10" s="263" t="s">
        <v>323</v>
      </c>
      <c r="I10" s="263"/>
      <c r="J10" s="237">
        <v>3</v>
      </c>
      <c r="P10" s="98" t="s">
        <v>313</v>
      </c>
      <c r="Q10" s="183" t="s">
        <v>290</v>
      </c>
      <c r="R10" s="184" t="s">
        <v>334</v>
      </c>
      <c r="S10" s="185" t="s">
        <v>335</v>
      </c>
      <c r="T10" s="186">
        <v>44569</v>
      </c>
      <c r="U10" s="148"/>
      <c r="V10" s="147"/>
      <c r="W10" s="148"/>
      <c r="X10" s="149"/>
      <c r="Y10" s="246"/>
    </row>
    <row r="11" spans="1:59" ht="14.25" thickBot="1">
      <c r="A11" s="254" t="s">
        <v>294</v>
      </c>
      <c r="B11" s="254"/>
      <c r="C11" s="150" t="s">
        <v>267</v>
      </c>
      <c r="D11" s="150"/>
      <c r="E11" s="239" t="s">
        <v>2</v>
      </c>
      <c r="F11" s="231">
        <v>2</v>
      </c>
      <c r="G11" s="232" t="s">
        <v>218</v>
      </c>
      <c r="H11" s="268" t="s">
        <v>322</v>
      </c>
      <c r="I11" s="268"/>
      <c r="J11" s="233">
        <v>4</v>
      </c>
      <c r="R11" s="246"/>
      <c r="S11" s="146"/>
      <c r="T11" s="147"/>
      <c r="U11" s="148"/>
      <c r="V11" s="147"/>
      <c r="W11" s="148"/>
      <c r="X11" s="149"/>
      <c r="Y11" s="246"/>
    </row>
    <row r="12" spans="1:59" ht="14.25" thickBot="1">
      <c r="G12" s="234" t="s">
        <v>218</v>
      </c>
      <c r="H12" s="269" t="s">
        <v>323</v>
      </c>
      <c r="I12" s="269"/>
      <c r="J12" s="235">
        <v>4</v>
      </c>
      <c r="M12" s="252" t="s">
        <v>234</v>
      </c>
      <c r="N12" s="253"/>
      <c r="O12" s="124" t="s">
        <v>279</v>
      </c>
      <c r="P12" s="227" t="s">
        <v>317</v>
      </c>
      <c r="Q12" s="227"/>
      <c r="R12" s="227"/>
      <c r="S12" s="227"/>
      <c r="T12" s="227"/>
      <c r="U12" s="227"/>
      <c r="V12" s="227"/>
      <c r="W12" s="227"/>
      <c r="X12" s="227"/>
      <c r="Y12" s="227"/>
    </row>
    <row r="13" spans="1:59" s="1" customFormat="1" ht="27.75" thickBot="1">
      <c r="A13" s="85" t="s">
        <v>7</v>
      </c>
      <c r="B13" s="86" t="s">
        <v>107</v>
      </c>
      <c r="C13" s="86" t="s">
        <v>102</v>
      </c>
      <c r="D13" s="101" t="s">
        <v>309</v>
      </c>
      <c r="E13" s="87" t="s">
        <v>77</v>
      </c>
      <c r="F13" s="87" t="s">
        <v>2</v>
      </c>
      <c r="G13" s="184" t="s">
        <v>233</v>
      </c>
      <c r="H13" s="184" t="s">
        <v>196</v>
      </c>
      <c r="I13" s="103" t="s">
        <v>235</v>
      </c>
      <c r="J13" s="238" t="s">
        <v>191</v>
      </c>
      <c r="K13" s="101" t="s">
        <v>192</v>
      </c>
      <c r="L13" s="86" t="s">
        <v>107</v>
      </c>
      <c r="M13" s="88" t="s">
        <v>280</v>
      </c>
      <c r="N13" s="221" t="s">
        <v>10</v>
      </c>
      <c r="O13" s="155" t="s">
        <v>277</v>
      </c>
      <c r="P13" s="168" t="s">
        <v>318</v>
      </c>
      <c r="Q13" s="88" t="s">
        <v>179</v>
      </c>
      <c r="R13" s="89" t="s">
        <v>109</v>
      </c>
      <c r="S13" s="90" t="s">
        <v>34</v>
      </c>
      <c r="T13" s="91" t="s">
        <v>150</v>
      </c>
      <c r="U13" s="91" t="s">
        <v>151</v>
      </c>
      <c r="V13" s="91" t="s">
        <v>180</v>
      </c>
      <c r="W13" s="89" t="s">
        <v>41</v>
      </c>
      <c r="X13" s="91" t="s">
        <v>112</v>
      </c>
      <c r="Y13" s="89" t="s">
        <v>113</v>
      </c>
      <c r="Z13" s="92" t="s">
        <v>114</v>
      </c>
      <c r="AA13" s="93" t="s">
        <v>152</v>
      </c>
      <c r="AB13" s="90" t="s">
        <v>34</v>
      </c>
      <c r="AC13" s="90" t="s">
        <v>115</v>
      </c>
      <c r="AD13" s="92" t="s">
        <v>114</v>
      </c>
      <c r="AG13" s="103" t="s">
        <v>154</v>
      </c>
      <c r="AH13" s="103" t="s">
        <v>10</v>
      </c>
      <c r="AI13" s="89" t="s">
        <v>109</v>
      </c>
      <c r="AJ13" s="89" t="s">
        <v>155</v>
      </c>
      <c r="AK13" s="103" t="s">
        <v>10</v>
      </c>
      <c r="AL13" s="90" t="s">
        <v>34</v>
      </c>
      <c r="AM13" s="90" t="s">
        <v>156</v>
      </c>
      <c r="AN13" s="91" t="s">
        <v>150</v>
      </c>
      <c r="AO13" s="91" t="s">
        <v>157</v>
      </c>
      <c r="AP13" s="91" t="s">
        <v>151</v>
      </c>
      <c r="AQ13" s="91" t="s">
        <v>158</v>
      </c>
      <c r="AR13" s="91" t="s">
        <v>110</v>
      </c>
      <c r="AS13" s="91" t="s">
        <v>159</v>
      </c>
      <c r="AT13" s="89" t="s">
        <v>41</v>
      </c>
      <c r="AU13" s="91" t="s">
        <v>160</v>
      </c>
      <c r="AV13" s="91" t="s">
        <v>112</v>
      </c>
      <c r="AW13" s="91" t="s">
        <v>161</v>
      </c>
      <c r="AX13" s="89" t="s">
        <v>113</v>
      </c>
      <c r="AY13" s="89" t="s">
        <v>162</v>
      </c>
      <c r="AZ13" s="92" t="s">
        <v>114</v>
      </c>
      <c r="BA13" s="93" t="s">
        <v>152</v>
      </c>
      <c r="BB13" s="90" t="s">
        <v>163</v>
      </c>
      <c r="BC13" s="90" t="s">
        <v>34</v>
      </c>
      <c r="BD13" s="90" t="s">
        <v>164</v>
      </c>
      <c r="BE13" s="90" t="s">
        <v>115</v>
      </c>
      <c r="BF13" s="90" t="s">
        <v>165</v>
      </c>
      <c r="BG13" s="125" t="s">
        <v>114</v>
      </c>
    </row>
    <row r="14" spans="1:59" s="1" customFormat="1" ht="16.5" customHeight="1">
      <c r="A14" s="94" t="s">
        <v>334</v>
      </c>
      <c r="B14" s="242" t="s">
        <v>167</v>
      </c>
      <c r="C14" s="133"/>
      <c r="D14" s="242"/>
      <c r="E14" s="95" t="s">
        <v>335</v>
      </c>
      <c r="F14" s="128"/>
      <c r="G14" s="128"/>
      <c r="H14" s="129"/>
      <c r="I14" s="129"/>
      <c r="J14" s="128"/>
      <c r="K14" s="128"/>
      <c r="L14" s="128"/>
      <c r="M14" s="130"/>
      <c r="N14" s="130"/>
      <c r="O14" s="144"/>
      <c r="P14" s="128"/>
      <c r="Q14" s="130"/>
      <c r="R14" s="130"/>
      <c r="S14" s="131"/>
      <c r="T14" s="132"/>
      <c r="U14" s="132"/>
      <c r="V14" s="132"/>
      <c r="W14" s="130"/>
      <c r="X14" s="132"/>
      <c r="Y14" s="130"/>
      <c r="Z14" s="215"/>
      <c r="AA14" s="214"/>
      <c r="AB14" s="131"/>
      <c r="AC14" s="131"/>
      <c r="AD14" s="215"/>
    </row>
    <row r="15" spans="1:59" s="1" customFormat="1" ht="16.5" customHeight="1">
      <c r="A15" s="96" t="s">
        <v>334</v>
      </c>
      <c r="B15" s="97" t="s">
        <v>193</v>
      </c>
      <c r="C15" s="102" t="s">
        <v>190</v>
      </c>
      <c r="D15" s="43" t="s">
        <v>108</v>
      </c>
      <c r="E15" s="104" t="s">
        <v>168</v>
      </c>
      <c r="F15" s="104">
        <v>3</v>
      </c>
      <c r="G15" s="245" t="s">
        <v>334</v>
      </c>
      <c r="H15" s="245" t="s">
        <v>335</v>
      </c>
      <c r="I15" s="104" t="s">
        <v>241</v>
      </c>
      <c r="J15" s="123">
        <v>19990203</v>
      </c>
      <c r="K15" s="104">
        <v>1234567</v>
      </c>
      <c r="L15" s="41" t="s">
        <v>339</v>
      </c>
      <c r="M15" s="106">
        <v>10917</v>
      </c>
      <c r="N15" s="107">
        <v>1</v>
      </c>
      <c r="O15" s="127" t="s">
        <v>278</v>
      </c>
      <c r="P15" s="105">
        <v>1</v>
      </c>
      <c r="Q15" s="245" t="s">
        <v>340</v>
      </c>
      <c r="R15" s="245"/>
      <c r="S15" s="245"/>
      <c r="T15" s="245"/>
      <c r="U15" s="245"/>
      <c r="V15" s="245"/>
      <c r="W15" s="245"/>
      <c r="X15" s="245" t="s">
        <v>338</v>
      </c>
      <c r="Y15" s="245" t="s">
        <v>338</v>
      </c>
      <c r="Z15" s="217" t="s">
        <v>340</v>
      </c>
      <c r="AA15" s="216"/>
      <c r="AB15" s="245"/>
      <c r="AC15" s="245"/>
      <c r="AD15" s="217"/>
    </row>
    <row r="16" spans="1:59" s="1" customFormat="1" ht="16.5" customHeight="1">
      <c r="A16" s="96" t="s">
        <v>334</v>
      </c>
      <c r="B16" s="97" t="s">
        <v>193</v>
      </c>
      <c r="C16" s="102" t="s">
        <v>189</v>
      </c>
      <c r="D16" s="43" t="s">
        <v>109</v>
      </c>
      <c r="E16" s="104" t="s">
        <v>169</v>
      </c>
      <c r="F16" s="104">
        <v>2</v>
      </c>
      <c r="G16" s="245" t="s">
        <v>334</v>
      </c>
      <c r="H16" s="245" t="s">
        <v>335</v>
      </c>
      <c r="I16" s="104" t="s">
        <v>242</v>
      </c>
      <c r="J16" s="123">
        <v>19990204</v>
      </c>
      <c r="K16" s="104">
        <v>1234568</v>
      </c>
      <c r="L16" s="41" t="s">
        <v>339</v>
      </c>
      <c r="M16" s="106">
        <v>35001</v>
      </c>
      <c r="N16" s="107">
        <v>2</v>
      </c>
      <c r="O16" s="127"/>
      <c r="P16" s="105">
        <v>2</v>
      </c>
      <c r="Q16" s="245"/>
      <c r="R16" s="245" t="s">
        <v>340</v>
      </c>
      <c r="S16" s="245"/>
      <c r="T16" s="245"/>
      <c r="U16" s="245"/>
      <c r="V16" s="245"/>
      <c r="W16" s="245"/>
      <c r="X16" s="245" t="s">
        <v>338</v>
      </c>
      <c r="Y16" s="245" t="s">
        <v>340</v>
      </c>
      <c r="Z16" s="217" t="s">
        <v>338</v>
      </c>
      <c r="AA16" s="216"/>
      <c r="AB16" s="245"/>
      <c r="AC16" s="245"/>
      <c r="AD16" s="217"/>
    </row>
    <row r="17" spans="1:30" s="1" customFormat="1" ht="16.5" customHeight="1">
      <c r="A17" s="96" t="s">
        <v>334</v>
      </c>
      <c r="B17" s="97" t="s">
        <v>193</v>
      </c>
      <c r="C17" s="102" t="s">
        <v>81</v>
      </c>
      <c r="D17" s="40" t="s">
        <v>34</v>
      </c>
      <c r="E17" s="104" t="s">
        <v>170</v>
      </c>
      <c r="F17" s="104">
        <v>3</v>
      </c>
      <c r="G17" s="245" t="s">
        <v>334</v>
      </c>
      <c r="H17" s="245" t="s">
        <v>335</v>
      </c>
      <c r="I17" s="104" t="s">
        <v>243</v>
      </c>
      <c r="J17" s="123">
        <v>19990205</v>
      </c>
      <c r="K17" s="104">
        <v>1234569</v>
      </c>
      <c r="L17" s="41" t="s">
        <v>339</v>
      </c>
      <c r="M17" s="134">
        <v>1124</v>
      </c>
      <c r="N17" s="107">
        <v>4</v>
      </c>
      <c r="O17" s="127"/>
      <c r="P17" s="105">
        <v>3</v>
      </c>
      <c r="Q17" s="245"/>
      <c r="R17" s="245"/>
      <c r="S17" s="245" t="s">
        <v>340</v>
      </c>
      <c r="T17" s="245"/>
      <c r="U17" s="245"/>
      <c r="V17" s="245"/>
      <c r="W17" s="245"/>
      <c r="X17" s="245" t="s">
        <v>338</v>
      </c>
      <c r="Y17" s="245" t="s">
        <v>338</v>
      </c>
      <c r="Z17" s="217" t="s">
        <v>340</v>
      </c>
      <c r="AA17" s="216"/>
      <c r="AB17" s="245"/>
      <c r="AC17" s="245"/>
      <c r="AD17" s="217"/>
    </row>
    <row r="18" spans="1:30" s="1" customFormat="1" ht="16.5" customHeight="1">
      <c r="A18" s="96" t="s">
        <v>334</v>
      </c>
      <c r="B18" s="97" t="s">
        <v>193</v>
      </c>
      <c r="C18" s="102" t="s">
        <v>197</v>
      </c>
      <c r="D18" s="39" t="s">
        <v>150</v>
      </c>
      <c r="E18" s="104" t="s">
        <v>171</v>
      </c>
      <c r="F18" s="104">
        <v>3</v>
      </c>
      <c r="G18" s="245" t="s">
        <v>334</v>
      </c>
      <c r="H18" s="245" t="s">
        <v>335</v>
      </c>
      <c r="I18" s="104" t="s">
        <v>244</v>
      </c>
      <c r="J18" s="123">
        <v>19990206</v>
      </c>
      <c r="K18" s="104">
        <v>1234570</v>
      </c>
      <c r="L18" s="41" t="s">
        <v>339</v>
      </c>
      <c r="M18" s="106">
        <v>35001</v>
      </c>
      <c r="N18" s="107">
        <v>5</v>
      </c>
      <c r="O18" s="127"/>
      <c r="P18" s="105">
        <v>4</v>
      </c>
      <c r="Q18" s="245"/>
      <c r="R18" s="245"/>
      <c r="S18" s="245"/>
      <c r="T18" s="245" t="s">
        <v>340</v>
      </c>
      <c r="U18" s="245"/>
      <c r="V18" s="245"/>
      <c r="W18" s="245"/>
      <c r="X18" s="245" t="s">
        <v>338</v>
      </c>
      <c r="Y18" s="245" t="s">
        <v>340</v>
      </c>
      <c r="Z18" s="217" t="s">
        <v>340</v>
      </c>
      <c r="AA18" s="216"/>
      <c r="AB18" s="245"/>
      <c r="AC18" s="245"/>
      <c r="AD18" s="217"/>
    </row>
    <row r="19" spans="1:30" s="1" customFormat="1" ht="16.5" customHeight="1">
      <c r="A19" s="96" t="s">
        <v>334</v>
      </c>
      <c r="B19" s="97" t="s">
        <v>193</v>
      </c>
      <c r="C19" s="102" t="s">
        <v>84</v>
      </c>
      <c r="D19" s="39" t="s">
        <v>151</v>
      </c>
      <c r="E19" s="104" t="s">
        <v>172</v>
      </c>
      <c r="F19" s="104">
        <v>3</v>
      </c>
      <c r="G19" s="245" t="s">
        <v>334</v>
      </c>
      <c r="H19" s="245" t="s">
        <v>335</v>
      </c>
      <c r="I19" s="104" t="s">
        <v>245</v>
      </c>
      <c r="J19" s="123">
        <v>19990207</v>
      </c>
      <c r="K19" s="104">
        <v>1234571</v>
      </c>
      <c r="L19" s="41" t="s">
        <v>339</v>
      </c>
      <c r="M19" s="138">
        <v>32</v>
      </c>
      <c r="N19" s="107">
        <v>6</v>
      </c>
      <c r="O19" s="127"/>
      <c r="P19" s="105">
        <v>5</v>
      </c>
      <c r="Q19" s="245"/>
      <c r="R19" s="245"/>
      <c r="S19" s="245"/>
      <c r="T19" s="245"/>
      <c r="U19" s="245" t="s">
        <v>340</v>
      </c>
      <c r="V19" s="245"/>
      <c r="W19" s="245"/>
      <c r="X19" s="245" t="s">
        <v>340</v>
      </c>
      <c r="Y19" s="245" t="s">
        <v>338</v>
      </c>
      <c r="Z19" s="217" t="s">
        <v>338</v>
      </c>
      <c r="AA19" s="216"/>
      <c r="AB19" s="245"/>
      <c r="AC19" s="245"/>
      <c r="AD19" s="217"/>
    </row>
    <row r="20" spans="1:30" s="1" customFormat="1" ht="16.5" customHeight="1">
      <c r="A20" s="96" t="s">
        <v>334</v>
      </c>
      <c r="B20" s="97" t="s">
        <v>193</v>
      </c>
      <c r="C20" s="102" t="s">
        <v>198</v>
      </c>
      <c r="D20" s="39" t="s">
        <v>110</v>
      </c>
      <c r="E20" s="104" t="s">
        <v>173</v>
      </c>
      <c r="F20" s="104">
        <v>2</v>
      </c>
      <c r="G20" s="245" t="s">
        <v>334</v>
      </c>
      <c r="H20" s="245" t="s">
        <v>335</v>
      </c>
      <c r="I20" s="104" t="s">
        <v>246</v>
      </c>
      <c r="J20" s="123">
        <v>19990208</v>
      </c>
      <c r="K20" s="104">
        <v>1234572</v>
      </c>
      <c r="L20" s="41" t="s">
        <v>339</v>
      </c>
      <c r="M20" s="139"/>
      <c r="N20" s="107">
        <v>3</v>
      </c>
      <c r="O20" s="127"/>
      <c r="P20" s="105">
        <v>6</v>
      </c>
      <c r="Q20" s="245"/>
      <c r="R20" s="245"/>
      <c r="S20" s="245"/>
      <c r="T20" s="245"/>
      <c r="U20" s="245"/>
      <c r="V20" s="245" t="s">
        <v>340</v>
      </c>
      <c r="W20" s="245"/>
      <c r="X20" s="245" t="s">
        <v>338</v>
      </c>
      <c r="Y20" s="245" t="s">
        <v>338</v>
      </c>
      <c r="Z20" s="217" t="s">
        <v>338</v>
      </c>
      <c r="AA20" s="216"/>
      <c r="AB20" s="245"/>
      <c r="AC20" s="245"/>
      <c r="AD20" s="217"/>
    </row>
    <row r="21" spans="1:30" s="1" customFormat="1" ht="16.5" customHeight="1">
      <c r="A21" s="96" t="s">
        <v>334</v>
      </c>
      <c r="B21" s="97" t="s">
        <v>193</v>
      </c>
      <c r="C21" s="102" t="s">
        <v>87</v>
      </c>
      <c r="D21" s="43" t="s">
        <v>41</v>
      </c>
      <c r="E21" s="104" t="s">
        <v>174</v>
      </c>
      <c r="F21" s="104">
        <v>2</v>
      </c>
      <c r="G21" s="245" t="s">
        <v>334</v>
      </c>
      <c r="H21" s="245" t="s">
        <v>335</v>
      </c>
      <c r="I21" s="104" t="s">
        <v>247</v>
      </c>
      <c r="J21" s="123">
        <v>19990209</v>
      </c>
      <c r="K21" s="104">
        <v>1234573</v>
      </c>
      <c r="L21" s="41" t="s">
        <v>339</v>
      </c>
      <c r="M21" s="139"/>
      <c r="N21" s="107">
        <v>1</v>
      </c>
      <c r="O21" s="127"/>
      <c r="P21" s="105">
        <v>7</v>
      </c>
      <c r="Q21" s="245"/>
      <c r="R21" s="245"/>
      <c r="S21" s="245"/>
      <c r="T21" s="245"/>
      <c r="U21" s="245"/>
      <c r="V21" s="245"/>
      <c r="W21" s="245" t="s">
        <v>340</v>
      </c>
      <c r="X21" s="245" t="s">
        <v>338</v>
      </c>
      <c r="Y21" s="245" t="s">
        <v>340</v>
      </c>
      <c r="Z21" s="217" t="s">
        <v>338</v>
      </c>
      <c r="AA21" s="216"/>
      <c r="AB21" s="245"/>
      <c r="AC21" s="245"/>
      <c r="AD21" s="217"/>
    </row>
    <row r="22" spans="1:30" s="1" customFormat="1" ht="16.5" customHeight="1">
      <c r="A22" s="96" t="s">
        <v>334</v>
      </c>
      <c r="B22" s="97" t="s">
        <v>193</v>
      </c>
      <c r="C22" s="102" t="s">
        <v>199</v>
      </c>
      <c r="D22" s="39" t="s">
        <v>112</v>
      </c>
      <c r="E22" s="104" t="s">
        <v>177</v>
      </c>
      <c r="F22" s="104">
        <v>2</v>
      </c>
      <c r="G22" s="245" t="s">
        <v>334</v>
      </c>
      <c r="H22" s="245" t="s">
        <v>335</v>
      </c>
      <c r="I22" s="104" t="s">
        <v>248</v>
      </c>
      <c r="J22" s="123">
        <v>19990210</v>
      </c>
      <c r="K22" s="104">
        <v>1234574</v>
      </c>
      <c r="L22" s="41" t="s">
        <v>339</v>
      </c>
      <c r="M22" s="106">
        <v>12567</v>
      </c>
      <c r="N22" s="107">
        <v>1</v>
      </c>
      <c r="O22" s="127"/>
      <c r="P22" s="105">
        <v>8</v>
      </c>
      <c r="Q22" s="245"/>
      <c r="R22" s="245"/>
      <c r="S22" s="245"/>
      <c r="T22" s="245"/>
      <c r="U22" s="245"/>
      <c r="V22" s="245"/>
      <c r="W22" s="245"/>
      <c r="X22" s="245" t="s">
        <v>340</v>
      </c>
      <c r="Y22" s="245" t="s">
        <v>338</v>
      </c>
      <c r="Z22" s="217" t="s">
        <v>338</v>
      </c>
      <c r="AA22" s="216"/>
      <c r="AB22" s="245"/>
      <c r="AC22" s="245"/>
      <c r="AD22" s="217"/>
    </row>
    <row r="23" spans="1:30" s="1" customFormat="1" ht="16.5" customHeight="1">
      <c r="A23" s="96" t="s">
        <v>334</v>
      </c>
      <c r="B23" s="97" t="s">
        <v>193</v>
      </c>
      <c r="C23" s="102" t="s">
        <v>200</v>
      </c>
      <c r="D23" s="39" t="s">
        <v>112</v>
      </c>
      <c r="E23" s="104" t="s">
        <v>252</v>
      </c>
      <c r="F23" s="104">
        <v>2</v>
      </c>
      <c r="G23" s="245" t="s">
        <v>334</v>
      </c>
      <c r="H23" s="245" t="s">
        <v>335</v>
      </c>
      <c r="I23" s="104" t="s">
        <v>249</v>
      </c>
      <c r="J23" s="123">
        <v>19990211</v>
      </c>
      <c r="K23" s="104">
        <v>1234575</v>
      </c>
      <c r="L23" s="41" t="s">
        <v>339</v>
      </c>
      <c r="M23" s="139"/>
      <c r="N23" s="139"/>
      <c r="O23" s="127"/>
      <c r="P23" s="105"/>
      <c r="Q23" s="245"/>
      <c r="R23" s="245"/>
      <c r="S23" s="245"/>
      <c r="T23" s="245"/>
      <c r="U23" s="245"/>
      <c r="V23" s="245"/>
      <c r="W23" s="245"/>
      <c r="X23" s="245" t="s">
        <v>340</v>
      </c>
      <c r="Y23" s="245" t="s">
        <v>340</v>
      </c>
      <c r="Z23" s="217" t="s">
        <v>338</v>
      </c>
      <c r="AA23" s="216"/>
      <c r="AB23" s="245"/>
      <c r="AC23" s="245"/>
      <c r="AD23" s="217"/>
    </row>
    <row r="24" spans="1:30" s="1" customFormat="1" ht="16.5" customHeight="1">
      <c r="A24" s="96" t="s">
        <v>334</v>
      </c>
      <c r="B24" s="97" t="s">
        <v>193</v>
      </c>
      <c r="C24" s="102" t="s">
        <v>201</v>
      </c>
      <c r="D24" s="39" t="s">
        <v>112</v>
      </c>
      <c r="E24" s="105" t="s">
        <v>175</v>
      </c>
      <c r="F24" s="104">
        <v>1</v>
      </c>
      <c r="G24" s="245" t="s">
        <v>334</v>
      </c>
      <c r="H24" s="245" t="s">
        <v>335</v>
      </c>
      <c r="I24" s="105" t="s">
        <v>250</v>
      </c>
      <c r="J24" s="123">
        <v>19990212</v>
      </c>
      <c r="K24" s="104">
        <v>1234576</v>
      </c>
      <c r="L24" s="41" t="s">
        <v>339</v>
      </c>
      <c r="M24" s="139"/>
      <c r="N24" s="139"/>
      <c r="O24" s="127"/>
      <c r="P24" s="105">
        <v>9</v>
      </c>
      <c r="Q24" s="245"/>
      <c r="R24" s="245"/>
      <c r="S24" s="245"/>
      <c r="T24" s="245"/>
      <c r="U24" s="245"/>
      <c r="V24" s="245"/>
      <c r="W24" s="245"/>
      <c r="X24" s="245" t="s">
        <v>340</v>
      </c>
      <c r="Y24" s="245" t="s">
        <v>340</v>
      </c>
      <c r="Z24" s="217" t="s">
        <v>338</v>
      </c>
      <c r="AA24" s="216"/>
      <c r="AB24" s="245"/>
      <c r="AC24" s="245"/>
      <c r="AD24" s="217"/>
    </row>
    <row r="25" spans="1:30" s="1" customFormat="1" ht="16.5" customHeight="1">
      <c r="A25" s="96" t="s">
        <v>334</v>
      </c>
      <c r="B25" s="97" t="s">
        <v>193</v>
      </c>
      <c r="C25" s="102" t="s">
        <v>202</v>
      </c>
      <c r="D25" s="39" t="s">
        <v>112</v>
      </c>
      <c r="E25" s="104" t="s">
        <v>176</v>
      </c>
      <c r="F25" s="104">
        <v>1</v>
      </c>
      <c r="G25" s="245" t="s">
        <v>334</v>
      </c>
      <c r="H25" s="245" t="s">
        <v>335</v>
      </c>
      <c r="I25" s="104" t="s">
        <v>251</v>
      </c>
      <c r="J25" s="123">
        <v>19990213</v>
      </c>
      <c r="K25" s="104">
        <v>1234577</v>
      </c>
      <c r="L25" s="41" t="s">
        <v>339</v>
      </c>
      <c r="M25" s="139"/>
      <c r="N25" s="139"/>
      <c r="O25" s="127"/>
      <c r="P25" s="105"/>
      <c r="Q25" s="245"/>
      <c r="R25" s="245"/>
      <c r="S25" s="245"/>
      <c r="T25" s="245"/>
      <c r="U25" s="245"/>
      <c r="V25" s="245"/>
      <c r="W25" s="245"/>
      <c r="X25" s="245" t="s">
        <v>340</v>
      </c>
      <c r="Y25" s="245" t="s">
        <v>340</v>
      </c>
      <c r="Z25" s="217" t="s">
        <v>338</v>
      </c>
      <c r="AA25" s="216"/>
      <c r="AB25" s="245"/>
      <c r="AC25" s="245"/>
      <c r="AD25" s="217"/>
    </row>
    <row r="26" spans="1:30" s="1" customFormat="1" ht="16.5" customHeight="1">
      <c r="A26" s="96" t="s">
        <v>334</v>
      </c>
      <c r="B26" s="97" t="s">
        <v>193</v>
      </c>
      <c r="C26" s="102" t="s">
        <v>203</v>
      </c>
      <c r="D26" s="39" t="s">
        <v>112</v>
      </c>
      <c r="E26" s="104" t="s">
        <v>172</v>
      </c>
      <c r="F26" s="104">
        <v>3</v>
      </c>
      <c r="G26" s="245" t="s">
        <v>334</v>
      </c>
      <c r="H26" s="245" t="s">
        <v>335</v>
      </c>
      <c r="I26" s="104" t="s">
        <v>245</v>
      </c>
      <c r="J26" s="123">
        <v>19990214</v>
      </c>
      <c r="K26" s="104">
        <v>1234578</v>
      </c>
      <c r="L26" s="41" t="s">
        <v>339</v>
      </c>
      <c r="M26" s="139"/>
      <c r="N26" s="139"/>
      <c r="O26" s="127"/>
      <c r="P26" s="105"/>
      <c r="Q26" s="245"/>
      <c r="R26" s="245"/>
      <c r="S26" s="245"/>
      <c r="T26" s="245"/>
      <c r="U26" s="245"/>
      <c r="V26" s="245"/>
      <c r="W26" s="245"/>
      <c r="X26" s="245" t="s">
        <v>340</v>
      </c>
      <c r="Y26" s="245" t="s">
        <v>338</v>
      </c>
      <c r="Z26" s="217" t="s">
        <v>338</v>
      </c>
      <c r="AA26" s="216"/>
      <c r="AB26" s="245"/>
      <c r="AC26" s="245"/>
      <c r="AD26" s="217"/>
    </row>
    <row r="27" spans="1:30" s="1" customFormat="1" ht="16.5" customHeight="1">
      <c r="A27" s="96" t="s">
        <v>334</v>
      </c>
      <c r="B27" s="97" t="s">
        <v>193</v>
      </c>
      <c r="C27" s="102" t="s">
        <v>204</v>
      </c>
      <c r="D27" s="43" t="s">
        <v>113</v>
      </c>
      <c r="E27" s="104" t="s">
        <v>171</v>
      </c>
      <c r="F27" s="104">
        <v>3</v>
      </c>
      <c r="G27" s="245" t="s">
        <v>334</v>
      </c>
      <c r="H27" s="245" t="s">
        <v>335</v>
      </c>
      <c r="I27" s="104" t="s">
        <v>244</v>
      </c>
      <c r="J27" s="123">
        <v>19990215</v>
      </c>
      <c r="K27" s="104">
        <v>1234579</v>
      </c>
      <c r="L27" s="41" t="s">
        <v>339</v>
      </c>
      <c r="M27" s="106">
        <v>44569</v>
      </c>
      <c r="N27" s="107">
        <v>2</v>
      </c>
      <c r="O27" s="127"/>
      <c r="P27" s="105"/>
      <c r="Q27" s="245"/>
      <c r="R27" s="245"/>
      <c r="S27" s="245"/>
      <c r="T27" s="245"/>
      <c r="U27" s="245"/>
      <c r="V27" s="245"/>
      <c r="W27" s="245"/>
      <c r="X27" s="245" t="s">
        <v>338</v>
      </c>
      <c r="Y27" s="245" t="s">
        <v>340</v>
      </c>
      <c r="Z27" s="217" t="s">
        <v>340</v>
      </c>
      <c r="AA27" s="216"/>
      <c r="AB27" s="245"/>
      <c r="AC27" s="245"/>
      <c r="AD27" s="217"/>
    </row>
    <row r="28" spans="1:30" s="1" customFormat="1" ht="16.5" customHeight="1">
      <c r="A28" s="96" t="s">
        <v>334</v>
      </c>
      <c r="B28" s="97" t="s">
        <v>193</v>
      </c>
      <c r="C28" s="102" t="s">
        <v>205</v>
      </c>
      <c r="D28" s="43" t="s">
        <v>113</v>
      </c>
      <c r="E28" s="104" t="s">
        <v>174</v>
      </c>
      <c r="F28" s="104">
        <v>2</v>
      </c>
      <c r="G28" s="245" t="s">
        <v>334</v>
      </c>
      <c r="H28" s="245" t="s">
        <v>335</v>
      </c>
      <c r="I28" s="104" t="s">
        <v>263</v>
      </c>
      <c r="J28" s="123">
        <v>19990216</v>
      </c>
      <c r="K28" s="104">
        <v>1234580</v>
      </c>
      <c r="L28" s="41" t="s">
        <v>339</v>
      </c>
      <c r="M28" s="139"/>
      <c r="N28" s="139"/>
      <c r="O28" s="143"/>
      <c r="P28" s="105"/>
      <c r="Q28" s="245"/>
      <c r="R28" s="245"/>
      <c r="S28" s="245"/>
      <c r="T28" s="245"/>
      <c r="U28" s="245"/>
      <c r="V28" s="245"/>
      <c r="W28" s="245"/>
      <c r="X28" s="245" t="s">
        <v>338</v>
      </c>
      <c r="Y28" s="245" t="s">
        <v>340</v>
      </c>
      <c r="Z28" s="217" t="s">
        <v>338</v>
      </c>
      <c r="AA28" s="216"/>
      <c r="AB28" s="245"/>
      <c r="AC28" s="245"/>
      <c r="AD28" s="217"/>
    </row>
    <row r="29" spans="1:30" s="1" customFormat="1" ht="16.5" customHeight="1">
      <c r="A29" s="96" t="s">
        <v>334</v>
      </c>
      <c r="B29" s="97" t="s">
        <v>193</v>
      </c>
      <c r="C29" s="102" t="s">
        <v>206</v>
      </c>
      <c r="D29" s="43" t="s">
        <v>113</v>
      </c>
      <c r="E29" s="104" t="s">
        <v>252</v>
      </c>
      <c r="F29" s="104">
        <v>2</v>
      </c>
      <c r="G29" s="245" t="s">
        <v>334</v>
      </c>
      <c r="H29" s="245" t="s">
        <v>335</v>
      </c>
      <c r="I29" s="104" t="s">
        <v>249</v>
      </c>
      <c r="J29" s="123">
        <v>19990217</v>
      </c>
      <c r="K29" s="104">
        <v>1234581</v>
      </c>
      <c r="L29" s="41" t="s">
        <v>339</v>
      </c>
      <c r="M29" s="139"/>
      <c r="N29" s="139"/>
      <c r="O29" s="143"/>
      <c r="P29" s="105"/>
      <c r="Q29" s="245"/>
      <c r="R29" s="245"/>
      <c r="S29" s="245"/>
      <c r="T29" s="245"/>
      <c r="U29" s="245"/>
      <c r="V29" s="245"/>
      <c r="W29" s="245"/>
      <c r="X29" s="245" t="s">
        <v>340</v>
      </c>
      <c r="Y29" s="245" t="s">
        <v>340</v>
      </c>
      <c r="Z29" s="217" t="s">
        <v>338</v>
      </c>
      <c r="AA29" s="216"/>
      <c r="AB29" s="245"/>
      <c r="AC29" s="245"/>
      <c r="AD29" s="217"/>
    </row>
    <row r="30" spans="1:30" s="1" customFormat="1" ht="16.5" customHeight="1">
      <c r="A30" s="96" t="s">
        <v>334</v>
      </c>
      <c r="B30" s="97" t="s">
        <v>193</v>
      </c>
      <c r="C30" s="102" t="s">
        <v>207</v>
      </c>
      <c r="D30" s="43" t="s">
        <v>113</v>
      </c>
      <c r="E30" s="104" t="s">
        <v>176</v>
      </c>
      <c r="F30" s="104">
        <v>1</v>
      </c>
      <c r="G30" s="245" t="s">
        <v>334</v>
      </c>
      <c r="H30" s="245" t="s">
        <v>335</v>
      </c>
      <c r="I30" s="104" t="s">
        <v>264</v>
      </c>
      <c r="J30" s="123">
        <v>19990218</v>
      </c>
      <c r="K30" s="104">
        <v>1234582</v>
      </c>
      <c r="L30" s="41" t="s">
        <v>339</v>
      </c>
      <c r="M30" s="139"/>
      <c r="N30" s="139"/>
      <c r="O30" s="143"/>
      <c r="P30" s="105">
        <v>10</v>
      </c>
      <c r="Q30" s="245"/>
      <c r="R30" s="245"/>
      <c r="S30" s="245"/>
      <c r="T30" s="245"/>
      <c r="U30" s="245"/>
      <c r="V30" s="245"/>
      <c r="W30" s="245"/>
      <c r="X30" s="245" t="s">
        <v>340</v>
      </c>
      <c r="Y30" s="245" t="s">
        <v>340</v>
      </c>
      <c r="Z30" s="217" t="s">
        <v>338</v>
      </c>
      <c r="AA30" s="216"/>
      <c r="AB30" s="245"/>
      <c r="AC30" s="245"/>
      <c r="AD30" s="217"/>
    </row>
    <row r="31" spans="1:30" s="1" customFormat="1" ht="16.5" customHeight="1">
      <c r="A31" s="96" t="s">
        <v>334</v>
      </c>
      <c r="B31" s="97" t="s">
        <v>193</v>
      </c>
      <c r="C31" s="102" t="s">
        <v>208</v>
      </c>
      <c r="D31" s="43" t="s">
        <v>113</v>
      </c>
      <c r="E31" s="105" t="s">
        <v>175</v>
      </c>
      <c r="F31" s="104">
        <v>1</v>
      </c>
      <c r="G31" s="245" t="s">
        <v>334</v>
      </c>
      <c r="H31" s="245" t="s">
        <v>335</v>
      </c>
      <c r="I31" s="104" t="s">
        <v>250</v>
      </c>
      <c r="J31" s="123">
        <v>19990219</v>
      </c>
      <c r="K31" s="104">
        <v>1234583</v>
      </c>
      <c r="L31" s="41" t="s">
        <v>339</v>
      </c>
      <c r="M31" s="139"/>
      <c r="N31" s="139"/>
      <c r="O31" s="143"/>
      <c r="P31" s="105"/>
      <c r="Q31" s="245"/>
      <c r="R31" s="245"/>
      <c r="S31" s="245"/>
      <c r="T31" s="245"/>
      <c r="U31" s="245"/>
      <c r="V31" s="245"/>
      <c r="W31" s="245"/>
      <c r="X31" s="245" t="s">
        <v>340</v>
      </c>
      <c r="Y31" s="245" t="s">
        <v>340</v>
      </c>
      <c r="Z31" s="217" t="s">
        <v>338</v>
      </c>
      <c r="AA31" s="216"/>
      <c r="AB31" s="245"/>
      <c r="AC31" s="245"/>
      <c r="AD31" s="217"/>
    </row>
    <row r="32" spans="1:30" s="1" customFormat="1" ht="16.5" customHeight="1">
      <c r="A32" s="96" t="s">
        <v>334</v>
      </c>
      <c r="B32" s="97" t="s">
        <v>193</v>
      </c>
      <c r="C32" s="102" t="s">
        <v>209</v>
      </c>
      <c r="D32" s="43" t="s">
        <v>113</v>
      </c>
      <c r="E32" s="104" t="s">
        <v>169</v>
      </c>
      <c r="F32" s="104">
        <v>2</v>
      </c>
      <c r="G32" s="245" t="s">
        <v>334</v>
      </c>
      <c r="H32" s="245" t="s">
        <v>335</v>
      </c>
      <c r="I32" s="104" t="s">
        <v>242</v>
      </c>
      <c r="J32" s="123">
        <v>19990220</v>
      </c>
      <c r="K32" s="104">
        <v>1234584</v>
      </c>
      <c r="L32" s="41" t="s">
        <v>339</v>
      </c>
      <c r="M32" s="139"/>
      <c r="N32" s="139"/>
      <c r="O32" s="143"/>
      <c r="P32" s="105">
        <v>11</v>
      </c>
      <c r="Q32" s="245"/>
      <c r="R32" s="245"/>
      <c r="S32" s="245"/>
      <c r="T32" s="245"/>
      <c r="U32" s="245"/>
      <c r="V32" s="245"/>
      <c r="W32" s="245"/>
      <c r="X32" s="245" t="s">
        <v>338</v>
      </c>
      <c r="Y32" s="245" t="s">
        <v>340</v>
      </c>
      <c r="Z32" s="217" t="s">
        <v>338</v>
      </c>
      <c r="AA32" s="216"/>
      <c r="AB32" s="245"/>
      <c r="AC32" s="245"/>
      <c r="AD32" s="217"/>
    </row>
    <row r="33" spans="1:30" s="1" customFormat="1" ht="16.5" customHeight="1">
      <c r="A33" s="96" t="s">
        <v>334</v>
      </c>
      <c r="B33" s="97" t="s">
        <v>193</v>
      </c>
      <c r="C33" s="102" t="s">
        <v>213</v>
      </c>
      <c r="D33" s="102"/>
      <c r="E33" s="104" t="s">
        <v>265</v>
      </c>
      <c r="F33" s="104">
        <v>2</v>
      </c>
      <c r="G33" s="245" t="s">
        <v>334</v>
      </c>
      <c r="H33" s="245" t="s">
        <v>335</v>
      </c>
      <c r="I33" s="104" t="s">
        <v>271</v>
      </c>
      <c r="J33" s="123">
        <v>19990221</v>
      </c>
      <c r="K33" s="104">
        <v>1234585</v>
      </c>
      <c r="L33" s="41" t="s">
        <v>341</v>
      </c>
      <c r="M33" s="139"/>
      <c r="N33" s="139"/>
      <c r="O33" s="127"/>
      <c r="P33" s="105"/>
      <c r="Q33" s="245"/>
      <c r="R33" s="245"/>
      <c r="S33" s="245"/>
      <c r="T33" s="245"/>
      <c r="U33" s="245"/>
      <c r="V33" s="245"/>
      <c r="W33" s="245"/>
      <c r="X33" s="245" t="s">
        <v>338</v>
      </c>
      <c r="Y33" s="245" t="s">
        <v>338</v>
      </c>
      <c r="Z33" s="217" t="s">
        <v>338</v>
      </c>
      <c r="AA33" s="216"/>
      <c r="AB33" s="245"/>
      <c r="AC33" s="245"/>
      <c r="AD33" s="217"/>
    </row>
    <row r="34" spans="1:30" s="1" customFormat="1" ht="16.5" customHeight="1">
      <c r="A34" s="96" t="s">
        <v>334</v>
      </c>
      <c r="B34" s="97" t="s">
        <v>193</v>
      </c>
      <c r="C34" s="102" t="s">
        <v>210</v>
      </c>
      <c r="D34" s="102"/>
      <c r="E34" s="104" t="s">
        <v>266</v>
      </c>
      <c r="F34" s="104">
        <v>1</v>
      </c>
      <c r="G34" s="245" t="s">
        <v>334</v>
      </c>
      <c r="H34" s="245" t="s">
        <v>335</v>
      </c>
      <c r="I34" s="104" t="s">
        <v>248</v>
      </c>
      <c r="J34" s="123">
        <v>19990222</v>
      </c>
      <c r="K34" s="104">
        <v>1234586</v>
      </c>
      <c r="L34" s="41" t="s">
        <v>341</v>
      </c>
      <c r="M34" s="139"/>
      <c r="N34" s="139"/>
      <c r="O34" s="127"/>
      <c r="P34" s="105"/>
      <c r="Q34" s="245"/>
      <c r="R34" s="245"/>
      <c r="S34" s="245"/>
      <c r="T34" s="245"/>
      <c r="U34" s="245"/>
      <c r="V34" s="245"/>
      <c r="W34" s="245"/>
      <c r="X34" s="245" t="s">
        <v>340</v>
      </c>
      <c r="Y34" s="245" t="s">
        <v>338</v>
      </c>
      <c r="Z34" s="217" t="s">
        <v>338</v>
      </c>
      <c r="AA34" s="216"/>
      <c r="AB34" s="245"/>
      <c r="AC34" s="245"/>
      <c r="AD34" s="217"/>
    </row>
    <row r="35" spans="1:30" s="1" customFormat="1" ht="16.5" customHeight="1">
      <c r="A35" s="96" t="s">
        <v>334</v>
      </c>
      <c r="B35" s="97" t="s">
        <v>193</v>
      </c>
      <c r="C35" s="102" t="s">
        <v>211</v>
      </c>
      <c r="D35" s="102"/>
      <c r="E35" s="104" t="s">
        <v>265</v>
      </c>
      <c r="F35" s="104">
        <v>2</v>
      </c>
      <c r="G35" s="245" t="s">
        <v>334</v>
      </c>
      <c r="H35" s="245" t="s">
        <v>335</v>
      </c>
      <c r="I35" s="104" t="s">
        <v>271</v>
      </c>
      <c r="J35" s="123">
        <v>19990223</v>
      </c>
      <c r="K35" s="104">
        <v>1234587</v>
      </c>
      <c r="L35" s="41" t="s">
        <v>341</v>
      </c>
      <c r="M35" s="139"/>
      <c r="N35" s="139"/>
      <c r="O35" s="127"/>
      <c r="P35" s="105"/>
      <c r="Q35" s="245"/>
      <c r="R35" s="245"/>
      <c r="S35" s="245"/>
      <c r="T35" s="245"/>
      <c r="U35" s="245"/>
      <c r="V35" s="245"/>
      <c r="W35" s="245"/>
      <c r="X35" s="245" t="s">
        <v>338</v>
      </c>
      <c r="Y35" s="245" t="s">
        <v>338</v>
      </c>
      <c r="Z35" s="217" t="s">
        <v>338</v>
      </c>
      <c r="AA35" s="216"/>
      <c r="AB35" s="245"/>
      <c r="AC35" s="245"/>
      <c r="AD35" s="217"/>
    </row>
    <row r="36" spans="1:30" s="1" customFormat="1" ht="16.5" customHeight="1">
      <c r="A36" s="96" t="s">
        <v>334</v>
      </c>
      <c r="B36" s="97" t="s">
        <v>193</v>
      </c>
      <c r="C36" s="102" t="s">
        <v>212</v>
      </c>
      <c r="D36" s="102"/>
      <c r="E36" s="104" t="s">
        <v>266</v>
      </c>
      <c r="F36" s="104">
        <v>1</v>
      </c>
      <c r="G36" s="245" t="s">
        <v>334</v>
      </c>
      <c r="H36" s="245" t="s">
        <v>335</v>
      </c>
      <c r="I36" s="104" t="s">
        <v>248</v>
      </c>
      <c r="J36" s="123">
        <v>19990224</v>
      </c>
      <c r="K36" s="104">
        <v>1234588</v>
      </c>
      <c r="L36" s="41" t="s">
        <v>341</v>
      </c>
      <c r="M36" s="139"/>
      <c r="N36" s="139"/>
      <c r="O36" s="127"/>
      <c r="P36" s="105"/>
      <c r="Q36" s="245"/>
      <c r="R36" s="245"/>
      <c r="S36" s="245"/>
      <c r="T36" s="245"/>
      <c r="U36" s="245"/>
      <c r="V36" s="245"/>
      <c r="W36" s="245"/>
      <c r="X36" s="245" t="s">
        <v>340</v>
      </c>
      <c r="Y36" s="245" t="s">
        <v>338</v>
      </c>
      <c r="Z36" s="217" t="s">
        <v>338</v>
      </c>
      <c r="AA36" s="216"/>
      <c r="AB36" s="245"/>
      <c r="AC36" s="245"/>
      <c r="AD36" s="217"/>
    </row>
    <row r="37" spans="1:30" s="1" customFormat="1" ht="16.5" customHeight="1">
      <c r="A37" s="96" t="s">
        <v>334</v>
      </c>
      <c r="B37" s="97" t="s">
        <v>193</v>
      </c>
      <c r="C37" s="102" t="s">
        <v>219</v>
      </c>
      <c r="D37" s="69" t="s">
        <v>114</v>
      </c>
      <c r="E37" s="104" t="s">
        <v>168</v>
      </c>
      <c r="F37" s="104">
        <v>3</v>
      </c>
      <c r="G37" s="245" t="s">
        <v>334</v>
      </c>
      <c r="H37" s="245" t="s">
        <v>335</v>
      </c>
      <c r="I37" s="104" t="s">
        <v>241</v>
      </c>
      <c r="J37" s="123">
        <v>19990225</v>
      </c>
      <c r="K37" s="104">
        <v>1234589</v>
      </c>
      <c r="L37" s="41" t="s">
        <v>339</v>
      </c>
      <c r="M37" s="211">
        <v>15524</v>
      </c>
      <c r="N37" s="107">
        <v>1</v>
      </c>
      <c r="O37" s="127"/>
      <c r="P37" s="105"/>
      <c r="Q37" s="245"/>
      <c r="R37" s="245"/>
      <c r="S37" s="245"/>
      <c r="T37" s="245"/>
      <c r="U37" s="245"/>
      <c r="V37" s="245"/>
      <c r="W37" s="245"/>
      <c r="X37" s="245" t="s">
        <v>338</v>
      </c>
      <c r="Y37" s="245" t="s">
        <v>338</v>
      </c>
      <c r="Z37" s="217" t="s">
        <v>340</v>
      </c>
      <c r="AA37" s="216"/>
      <c r="AB37" s="245"/>
      <c r="AC37" s="245"/>
      <c r="AD37" s="217"/>
    </row>
    <row r="38" spans="1:30" s="1" customFormat="1" ht="16.5" customHeight="1">
      <c r="A38" s="96" t="s">
        <v>334</v>
      </c>
      <c r="B38" s="97" t="s">
        <v>193</v>
      </c>
      <c r="C38" s="102" t="s">
        <v>214</v>
      </c>
      <c r="D38" s="69" t="s">
        <v>114</v>
      </c>
      <c r="E38" s="104" t="s">
        <v>170</v>
      </c>
      <c r="F38" s="104">
        <v>3</v>
      </c>
      <c r="G38" s="245" t="s">
        <v>334</v>
      </c>
      <c r="H38" s="245" t="s">
        <v>335</v>
      </c>
      <c r="I38" s="104" t="s">
        <v>243</v>
      </c>
      <c r="J38" s="123">
        <v>19990226</v>
      </c>
      <c r="K38" s="104">
        <v>1234590</v>
      </c>
      <c r="L38" s="41" t="s">
        <v>339</v>
      </c>
      <c r="M38" s="211">
        <v>15525</v>
      </c>
      <c r="N38" s="107">
        <v>3</v>
      </c>
      <c r="O38" s="127"/>
      <c r="P38" s="105"/>
      <c r="Q38" s="245"/>
      <c r="R38" s="245"/>
      <c r="S38" s="245"/>
      <c r="T38" s="245"/>
      <c r="U38" s="245"/>
      <c r="V38" s="245"/>
      <c r="W38" s="245"/>
      <c r="X38" s="245" t="s">
        <v>338</v>
      </c>
      <c r="Y38" s="245" t="s">
        <v>338</v>
      </c>
      <c r="Z38" s="217" t="s">
        <v>340</v>
      </c>
      <c r="AA38" s="216"/>
      <c r="AB38" s="245"/>
      <c r="AC38" s="245"/>
      <c r="AD38" s="217"/>
    </row>
    <row r="39" spans="1:30" s="1" customFormat="1" ht="16.5" customHeight="1">
      <c r="A39" s="96" t="s">
        <v>334</v>
      </c>
      <c r="B39" s="97" t="s">
        <v>193</v>
      </c>
      <c r="C39" s="102" t="s">
        <v>215</v>
      </c>
      <c r="D39" s="69" t="s">
        <v>114</v>
      </c>
      <c r="E39" s="104" t="s">
        <v>171</v>
      </c>
      <c r="F39" s="104">
        <v>3</v>
      </c>
      <c r="G39" s="245" t="s">
        <v>334</v>
      </c>
      <c r="H39" s="245" t="s">
        <v>335</v>
      </c>
      <c r="I39" s="104" t="s">
        <v>244</v>
      </c>
      <c r="J39" s="123">
        <v>19990227</v>
      </c>
      <c r="K39" s="104">
        <v>1234591</v>
      </c>
      <c r="L39" s="41" t="s">
        <v>339</v>
      </c>
      <c r="M39" s="211">
        <v>15526</v>
      </c>
      <c r="N39" s="107">
        <v>5</v>
      </c>
      <c r="O39" s="127"/>
      <c r="P39" s="105">
        <v>12</v>
      </c>
      <c r="Q39" s="245"/>
      <c r="R39" s="245"/>
      <c r="S39" s="245"/>
      <c r="T39" s="245"/>
      <c r="U39" s="245"/>
      <c r="V39" s="245"/>
      <c r="W39" s="245"/>
      <c r="X39" s="245" t="s">
        <v>338</v>
      </c>
      <c r="Y39" s="245" t="s">
        <v>340</v>
      </c>
      <c r="Z39" s="217" t="s">
        <v>340</v>
      </c>
      <c r="AA39" s="216"/>
      <c r="AB39" s="245"/>
      <c r="AC39" s="245"/>
      <c r="AD39" s="217"/>
    </row>
    <row r="40" spans="1:30" s="1" customFormat="1" ht="16.5" customHeight="1">
      <c r="A40" s="96" t="s">
        <v>334</v>
      </c>
      <c r="B40" s="97" t="s">
        <v>193</v>
      </c>
      <c r="C40" s="102" t="s">
        <v>216</v>
      </c>
      <c r="D40" s="102"/>
      <c r="E40" s="104" t="s">
        <v>252</v>
      </c>
      <c r="F40" s="104">
        <v>2</v>
      </c>
      <c r="G40" s="245" t="s">
        <v>334</v>
      </c>
      <c r="H40" s="245" t="s">
        <v>335</v>
      </c>
      <c r="I40" s="104" t="s">
        <v>249</v>
      </c>
      <c r="J40" s="123">
        <v>19990228</v>
      </c>
      <c r="K40" s="104">
        <v>1234592</v>
      </c>
      <c r="L40" s="41" t="s">
        <v>341</v>
      </c>
      <c r="M40" s="139"/>
      <c r="N40" s="139"/>
      <c r="O40" s="127"/>
      <c r="P40" s="105"/>
      <c r="Q40" s="245"/>
      <c r="R40" s="245"/>
      <c r="S40" s="245"/>
      <c r="T40" s="245"/>
      <c r="U40" s="245"/>
      <c r="V40" s="245"/>
      <c r="W40" s="245"/>
      <c r="X40" s="139"/>
      <c r="Y40" s="139"/>
      <c r="Z40" s="217" t="s">
        <v>338</v>
      </c>
      <c r="AA40" s="216"/>
      <c r="AB40" s="245"/>
      <c r="AC40" s="245"/>
      <c r="AD40" s="217"/>
    </row>
    <row r="41" spans="1:30" s="1" customFormat="1" ht="16.5" customHeight="1">
      <c r="A41" s="96" t="s">
        <v>334</v>
      </c>
      <c r="B41" s="97" t="s">
        <v>193</v>
      </c>
      <c r="C41" s="102" t="s">
        <v>217</v>
      </c>
      <c r="D41" s="102"/>
      <c r="E41" s="104" t="s">
        <v>176</v>
      </c>
      <c r="F41" s="104">
        <v>1</v>
      </c>
      <c r="G41" s="245" t="s">
        <v>334</v>
      </c>
      <c r="H41" s="245" t="s">
        <v>335</v>
      </c>
      <c r="I41" s="104" t="s">
        <v>264</v>
      </c>
      <c r="J41" s="123">
        <v>19990229</v>
      </c>
      <c r="K41" s="104">
        <v>1234593</v>
      </c>
      <c r="L41" s="41" t="s">
        <v>341</v>
      </c>
      <c r="M41" s="139"/>
      <c r="N41" s="139"/>
      <c r="O41" s="127"/>
      <c r="P41" s="105"/>
      <c r="Q41" s="245"/>
      <c r="R41" s="245"/>
      <c r="S41" s="245"/>
      <c r="T41" s="245"/>
      <c r="U41" s="245"/>
      <c r="V41" s="245"/>
      <c r="W41" s="245"/>
      <c r="X41" s="139"/>
      <c r="Y41" s="139"/>
      <c r="Z41" s="217" t="s">
        <v>338</v>
      </c>
      <c r="AA41" s="216"/>
      <c r="AB41" s="245"/>
      <c r="AC41" s="245"/>
      <c r="AD41" s="217"/>
    </row>
    <row r="42" spans="1:30" s="1" customFormat="1" ht="16.5" customHeight="1">
      <c r="A42" s="96"/>
      <c r="B42" s="97" t="s">
        <v>4</v>
      </c>
      <c r="C42" s="102"/>
      <c r="D42" s="102"/>
      <c r="E42" s="245" t="s">
        <v>342</v>
      </c>
      <c r="F42" s="245"/>
      <c r="G42" s="245"/>
      <c r="H42" s="245" t="s">
        <v>335</v>
      </c>
      <c r="I42" s="245"/>
      <c r="J42" s="245"/>
      <c r="K42" s="245"/>
      <c r="L42" s="145" t="s">
        <v>4</v>
      </c>
      <c r="M42" s="245"/>
      <c r="N42" s="245"/>
      <c r="O42" s="126"/>
      <c r="P42" s="105">
        <v>13</v>
      </c>
      <c r="Q42" s="245"/>
      <c r="R42" s="245"/>
      <c r="S42" s="245"/>
      <c r="T42" s="245"/>
      <c r="U42" s="245"/>
      <c r="V42" s="245"/>
      <c r="W42" s="245"/>
      <c r="X42" s="245"/>
      <c r="Y42" s="245"/>
      <c r="Z42" s="217"/>
      <c r="AA42" s="216"/>
      <c r="AB42" s="245"/>
      <c r="AC42" s="245"/>
      <c r="AD42" s="217"/>
    </row>
    <row r="43" spans="1:30" s="1" customFormat="1" ht="16.5" customHeight="1">
      <c r="A43" s="96"/>
      <c r="B43" s="97" t="s">
        <v>178</v>
      </c>
      <c r="C43" s="102"/>
      <c r="D43" s="102"/>
      <c r="E43" s="245" t="s">
        <v>343</v>
      </c>
      <c r="F43" s="245"/>
      <c r="G43" s="245"/>
      <c r="H43" s="245" t="s">
        <v>335</v>
      </c>
      <c r="I43" s="245"/>
      <c r="J43" s="245"/>
      <c r="K43" s="245"/>
      <c r="L43" s="41" t="s">
        <v>181</v>
      </c>
      <c r="M43" s="245"/>
      <c r="N43" s="245"/>
      <c r="O43" s="126"/>
      <c r="P43" s="105">
        <v>14</v>
      </c>
      <c r="Q43" s="245"/>
      <c r="R43" s="245"/>
      <c r="S43" s="245"/>
      <c r="T43" s="245"/>
      <c r="U43" s="245"/>
      <c r="V43" s="245"/>
      <c r="W43" s="245"/>
      <c r="X43" s="245"/>
      <c r="Y43" s="245"/>
      <c r="Z43" s="217"/>
      <c r="AA43" s="216"/>
      <c r="AB43" s="245"/>
      <c r="AC43" s="245"/>
      <c r="AD43" s="217"/>
    </row>
    <row r="44" spans="1:30" s="1" customFormat="1" ht="16.5" customHeight="1">
      <c r="A44" s="96" t="s">
        <v>334</v>
      </c>
      <c r="B44" s="97" t="s">
        <v>218</v>
      </c>
      <c r="C44" s="102" t="s">
        <v>305</v>
      </c>
      <c r="D44" s="40" t="s">
        <v>152</v>
      </c>
      <c r="E44" s="104" t="s">
        <v>267</v>
      </c>
      <c r="F44" s="104">
        <v>3</v>
      </c>
      <c r="G44" s="245" t="s">
        <v>334</v>
      </c>
      <c r="H44" s="245" t="s">
        <v>335</v>
      </c>
      <c r="I44" s="104" t="s">
        <v>272</v>
      </c>
      <c r="J44" s="123">
        <v>19990231</v>
      </c>
      <c r="K44" s="104">
        <v>1234595</v>
      </c>
      <c r="L44" s="41" t="s">
        <v>344</v>
      </c>
      <c r="M44" s="134">
        <v>4369</v>
      </c>
      <c r="N44" s="107">
        <v>1</v>
      </c>
      <c r="O44" s="127"/>
      <c r="P44" s="105"/>
      <c r="Q44" s="245"/>
      <c r="R44" s="245"/>
      <c r="S44" s="245"/>
      <c r="T44" s="245"/>
      <c r="U44" s="245"/>
      <c r="V44" s="245"/>
      <c r="W44" s="245"/>
      <c r="X44" s="245"/>
      <c r="Y44" s="245"/>
      <c r="Z44" s="217"/>
      <c r="AA44" s="216" t="s">
        <v>340</v>
      </c>
      <c r="AB44" s="245"/>
      <c r="AC44" s="245"/>
      <c r="AD44" s="217" t="s">
        <v>340</v>
      </c>
    </row>
    <row r="45" spans="1:30" s="1" customFormat="1" ht="16.5" customHeight="1">
      <c r="A45" s="96" t="s">
        <v>334</v>
      </c>
      <c r="B45" s="97" t="s">
        <v>218</v>
      </c>
      <c r="C45" s="102" t="s">
        <v>306</v>
      </c>
      <c r="D45" s="40" t="s">
        <v>152</v>
      </c>
      <c r="E45" s="104" t="s">
        <v>268</v>
      </c>
      <c r="F45" s="104">
        <v>2</v>
      </c>
      <c r="G45" s="245" t="s">
        <v>334</v>
      </c>
      <c r="H45" s="245" t="s">
        <v>335</v>
      </c>
      <c r="I45" s="104" t="s">
        <v>273</v>
      </c>
      <c r="J45" s="123">
        <v>19990232</v>
      </c>
      <c r="K45" s="104">
        <v>1234596</v>
      </c>
      <c r="L45" s="41" t="s">
        <v>344</v>
      </c>
      <c r="M45" s="134">
        <v>4370</v>
      </c>
      <c r="N45" s="107">
        <v>3</v>
      </c>
      <c r="O45" s="127"/>
      <c r="P45" s="105"/>
      <c r="Q45" s="245"/>
      <c r="R45" s="245"/>
      <c r="S45" s="245"/>
      <c r="T45" s="245"/>
      <c r="U45" s="245"/>
      <c r="V45" s="245"/>
      <c r="W45" s="245"/>
      <c r="X45" s="245"/>
      <c r="Y45" s="245"/>
      <c r="Z45" s="217"/>
      <c r="AA45" s="216" t="s">
        <v>340</v>
      </c>
      <c r="AB45" s="245"/>
      <c r="AC45" s="245"/>
      <c r="AD45" s="217" t="s">
        <v>340</v>
      </c>
    </row>
    <row r="46" spans="1:30" s="1" customFormat="1" ht="16.5" customHeight="1">
      <c r="A46" s="96" t="s">
        <v>338</v>
      </c>
      <c r="B46" s="97" t="s">
        <v>218</v>
      </c>
      <c r="C46" s="102" t="s">
        <v>307</v>
      </c>
      <c r="D46" s="40" t="s">
        <v>152</v>
      </c>
      <c r="E46" s="104"/>
      <c r="F46" s="104">
        <v>1</v>
      </c>
      <c r="G46" s="245" t="s">
        <v>338</v>
      </c>
      <c r="H46" s="245" t="s">
        <v>338</v>
      </c>
      <c r="I46" s="104" t="s">
        <v>274</v>
      </c>
      <c r="J46" s="123">
        <v>19990233</v>
      </c>
      <c r="K46" s="104">
        <v>1234597</v>
      </c>
      <c r="L46" s="41" t="s">
        <v>338</v>
      </c>
      <c r="M46" s="134">
        <v>4371</v>
      </c>
      <c r="N46" s="107">
        <v>4</v>
      </c>
      <c r="O46" s="127"/>
      <c r="P46" s="105"/>
      <c r="Q46" s="245"/>
      <c r="R46" s="245"/>
      <c r="S46" s="245"/>
      <c r="T46" s="245"/>
      <c r="U46" s="245"/>
      <c r="V46" s="245"/>
      <c r="W46" s="245"/>
      <c r="X46" s="245"/>
      <c r="Y46" s="245"/>
      <c r="Z46" s="217"/>
      <c r="AA46" s="216" t="s">
        <v>338</v>
      </c>
      <c r="AB46" s="245"/>
      <c r="AC46" s="245"/>
      <c r="AD46" s="217" t="s">
        <v>338</v>
      </c>
    </row>
    <row r="47" spans="1:30" s="1" customFormat="1" ht="16.5" customHeight="1">
      <c r="A47" s="96" t="s">
        <v>338</v>
      </c>
      <c r="B47" s="97" t="s">
        <v>218</v>
      </c>
      <c r="C47" s="102" t="s">
        <v>308</v>
      </c>
      <c r="D47" s="40" t="s">
        <v>152</v>
      </c>
      <c r="E47" s="104"/>
      <c r="F47" s="104">
        <v>3</v>
      </c>
      <c r="G47" s="245" t="s">
        <v>338</v>
      </c>
      <c r="H47" s="245" t="s">
        <v>338</v>
      </c>
      <c r="I47" s="104" t="s">
        <v>275</v>
      </c>
      <c r="J47" s="123">
        <v>19990234</v>
      </c>
      <c r="K47" s="104">
        <v>1234598</v>
      </c>
      <c r="L47" s="41" t="s">
        <v>338</v>
      </c>
      <c r="M47" s="134">
        <v>4372</v>
      </c>
      <c r="N47" s="107">
        <v>5</v>
      </c>
      <c r="O47" s="127"/>
      <c r="P47" s="105"/>
      <c r="Q47" s="245"/>
      <c r="R47" s="245"/>
      <c r="S47" s="245"/>
      <c r="T47" s="245"/>
      <c r="U47" s="245"/>
      <c r="V47" s="245"/>
      <c r="W47" s="245"/>
      <c r="X47" s="245"/>
      <c r="Y47" s="245"/>
      <c r="Z47" s="217"/>
      <c r="AA47" s="216" t="s">
        <v>338</v>
      </c>
      <c r="AB47" s="245"/>
      <c r="AC47" s="245"/>
      <c r="AD47" s="217" t="s">
        <v>338</v>
      </c>
    </row>
    <row r="48" spans="1:30" s="1" customFormat="1" ht="16.5" customHeight="1">
      <c r="A48" s="96" t="s">
        <v>334</v>
      </c>
      <c r="B48" s="97" t="s">
        <v>218</v>
      </c>
      <c r="C48" s="102" t="s">
        <v>224</v>
      </c>
      <c r="D48" s="40" t="s">
        <v>310</v>
      </c>
      <c r="E48" s="104" t="s">
        <v>267</v>
      </c>
      <c r="F48" s="104">
        <v>3</v>
      </c>
      <c r="G48" s="245" t="s">
        <v>334</v>
      </c>
      <c r="H48" s="245" t="s">
        <v>335</v>
      </c>
      <c r="I48" s="104" t="s">
        <v>272</v>
      </c>
      <c r="J48" s="123">
        <v>19990235</v>
      </c>
      <c r="K48" s="104">
        <v>1234599</v>
      </c>
      <c r="L48" s="41" t="s">
        <v>344</v>
      </c>
      <c r="M48" s="134">
        <v>1345</v>
      </c>
      <c r="N48" s="107">
        <v>2</v>
      </c>
      <c r="O48" s="127"/>
      <c r="P48" s="105">
        <v>15</v>
      </c>
      <c r="Q48" s="245"/>
      <c r="R48" s="245"/>
      <c r="S48" s="245"/>
      <c r="T48" s="245"/>
      <c r="U48" s="245"/>
      <c r="V48" s="245"/>
      <c r="W48" s="245"/>
      <c r="X48" s="245"/>
      <c r="Y48" s="245"/>
      <c r="Z48" s="217"/>
      <c r="AA48" s="216"/>
      <c r="AB48" s="245" t="s">
        <v>340</v>
      </c>
      <c r="AC48" s="245"/>
      <c r="AD48" s="217" t="s">
        <v>340</v>
      </c>
    </row>
    <row r="49" spans="1:30" s="1" customFormat="1" ht="16.5" customHeight="1">
      <c r="A49" s="96" t="s">
        <v>334</v>
      </c>
      <c r="B49" s="97" t="s">
        <v>218</v>
      </c>
      <c r="C49" s="102" t="s">
        <v>220</v>
      </c>
      <c r="D49" s="40" t="s">
        <v>310</v>
      </c>
      <c r="E49" s="104" t="s">
        <v>268</v>
      </c>
      <c r="F49" s="104">
        <v>2</v>
      </c>
      <c r="G49" s="245" t="s">
        <v>334</v>
      </c>
      <c r="H49" s="245" t="s">
        <v>335</v>
      </c>
      <c r="I49" s="104" t="s">
        <v>273</v>
      </c>
      <c r="J49" s="123">
        <v>19990236</v>
      </c>
      <c r="K49" s="104">
        <v>1234600</v>
      </c>
      <c r="L49" s="41" t="s">
        <v>344</v>
      </c>
      <c r="M49" s="134">
        <v>1456</v>
      </c>
      <c r="N49" s="107">
        <v>3</v>
      </c>
      <c r="O49" s="127"/>
      <c r="P49" s="105">
        <v>16</v>
      </c>
      <c r="Q49" s="245"/>
      <c r="R49" s="245"/>
      <c r="S49" s="245"/>
      <c r="T49" s="245"/>
      <c r="U49" s="245"/>
      <c r="V49" s="245"/>
      <c r="W49" s="245"/>
      <c r="X49" s="245"/>
      <c r="Y49" s="245"/>
      <c r="Z49" s="217"/>
      <c r="AA49" s="216"/>
      <c r="AB49" s="245" t="s">
        <v>340</v>
      </c>
      <c r="AC49" s="245"/>
      <c r="AD49" s="217" t="s">
        <v>340</v>
      </c>
    </row>
    <row r="50" spans="1:30" s="1" customFormat="1" ht="16.5" customHeight="1">
      <c r="A50" s="96" t="s">
        <v>338</v>
      </c>
      <c r="B50" s="97" t="s">
        <v>218</v>
      </c>
      <c r="C50" s="102" t="s">
        <v>221</v>
      </c>
      <c r="D50" s="40" t="s">
        <v>310</v>
      </c>
      <c r="E50" s="104"/>
      <c r="F50" s="104">
        <v>1</v>
      </c>
      <c r="G50" s="245" t="s">
        <v>338</v>
      </c>
      <c r="H50" s="245" t="s">
        <v>338</v>
      </c>
      <c r="I50" s="104" t="s">
        <v>274</v>
      </c>
      <c r="J50" s="123">
        <v>19990237</v>
      </c>
      <c r="K50" s="104">
        <v>1234601</v>
      </c>
      <c r="L50" s="41" t="s">
        <v>338</v>
      </c>
      <c r="M50" s="134">
        <v>1458</v>
      </c>
      <c r="N50" s="107">
        <v>4</v>
      </c>
      <c r="O50" s="127"/>
      <c r="P50" s="105"/>
      <c r="Q50" s="245"/>
      <c r="R50" s="245"/>
      <c r="S50" s="245"/>
      <c r="T50" s="245"/>
      <c r="U50" s="245"/>
      <c r="V50" s="245"/>
      <c r="W50" s="245"/>
      <c r="X50" s="245"/>
      <c r="Y50" s="245"/>
      <c r="Z50" s="217"/>
      <c r="AA50" s="216"/>
      <c r="AB50" s="245" t="s">
        <v>338</v>
      </c>
      <c r="AC50" s="245"/>
      <c r="AD50" s="217" t="s">
        <v>338</v>
      </c>
    </row>
    <row r="51" spans="1:30" s="1" customFormat="1" ht="16.5" customHeight="1">
      <c r="A51" s="96" t="s">
        <v>338</v>
      </c>
      <c r="B51" s="97" t="s">
        <v>218</v>
      </c>
      <c r="C51" s="102" t="s">
        <v>222</v>
      </c>
      <c r="D51" s="40" t="s">
        <v>310</v>
      </c>
      <c r="E51" s="104"/>
      <c r="F51" s="104">
        <v>3</v>
      </c>
      <c r="G51" s="245" t="s">
        <v>338</v>
      </c>
      <c r="H51" s="245" t="s">
        <v>338</v>
      </c>
      <c r="I51" s="104" t="s">
        <v>275</v>
      </c>
      <c r="J51" s="123">
        <v>19990238</v>
      </c>
      <c r="K51" s="104">
        <v>1234602</v>
      </c>
      <c r="L51" s="41" t="s">
        <v>338</v>
      </c>
      <c r="M51" s="134">
        <v>1460</v>
      </c>
      <c r="N51" s="107">
        <v>5</v>
      </c>
      <c r="O51" s="127"/>
      <c r="P51" s="105"/>
      <c r="Q51" s="245"/>
      <c r="R51" s="245"/>
      <c r="S51" s="245"/>
      <c r="T51" s="245"/>
      <c r="U51" s="245"/>
      <c r="V51" s="245"/>
      <c r="W51" s="245"/>
      <c r="X51" s="245"/>
      <c r="Y51" s="245"/>
      <c r="Z51" s="217"/>
      <c r="AA51" s="216"/>
      <c r="AB51" s="245" t="s">
        <v>338</v>
      </c>
      <c r="AC51" s="245"/>
      <c r="AD51" s="217" t="s">
        <v>338</v>
      </c>
    </row>
    <row r="52" spans="1:30" s="1" customFormat="1" ht="16.5" customHeight="1">
      <c r="A52" s="96" t="s">
        <v>334</v>
      </c>
      <c r="B52" s="97" t="s">
        <v>218</v>
      </c>
      <c r="C52" s="102" t="s">
        <v>227</v>
      </c>
      <c r="D52" s="40" t="s">
        <v>115</v>
      </c>
      <c r="E52" s="104" t="s">
        <v>267</v>
      </c>
      <c r="F52" s="104">
        <v>3</v>
      </c>
      <c r="G52" s="245" t="s">
        <v>334</v>
      </c>
      <c r="H52" s="245" t="s">
        <v>335</v>
      </c>
      <c r="I52" s="104" t="s">
        <v>272</v>
      </c>
      <c r="J52" s="123">
        <v>19990239</v>
      </c>
      <c r="K52" s="104">
        <v>1234603</v>
      </c>
      <c r="L52" s="41" t="s">
        <v>344</v>
      </c>
      <c r="M52" s="106">
        <v>25678</v>
      </c>
      <c r="N52" s="107">
        <v>1</v>
      </c>
      <c r="O52" s="127" t="s">
        <v>316</v>
      </c>
      <c r="P52" s="105">
        <v>17</v>
      </c>
      <c r="Q52" s="245"/>
      <c r="R52" s="245"/>
      <c r="S52" s="245"/>
      <c r="T52" s="245"/>
      <c r="U52" s="245"/>
      <c r="V52" s="245"/>
      <c r="W52" s="245"/>
      <c r="X52" s="245"/>
      <c r="Y52" s="245"/>
      <c r="Z52" s="217"/>
      <c r="AA52" s="216"/>
      <c r="AB52" s="245"/>
      <c r="AC52" s="245" t="s">
        <v>340</v>
      </c>
      <c r="AD52" s="217" t="s">
        <v>340</v>
      </c>
    </row>
    <row r="53" spans="1:30" s="1" customFormat="1" ht="16.5" customHeight="1">
      <c r="A53" s="96" t="s">
        <v>334</v>
      </c>
      <c r="B53" s="97" t="s">
        <v>218</v>
      </c>
      <c r="C53" s="102" t="s">
        <v>225</v>
      </c>
      <c r="D53" s="40" t="s">
        <v>115</v>
      </c>
      <c r="E53" s="104" t="s">
        <v>268</v>
      </c>
      <c r="F53" s="104">
        <v>2</v>
      </c>
      <c r="G53" s="245" t="s">
        <v>334</v>
      </c>
      <c r="H53" s="245" t="s">
        <v>335</v>
      </c>
      <c r="I53" s="104" t="s">
        <v>273</v>
      </c>
      <c r="J53" s="123">
        <v>19990240</v>
      </c>
      <c r="K53" s="104">
        <v>1234604</v>
      </c>
      <c r="L53" s="41" t="s">
        <v>344</v>
      </c>
      <c r="M53" s="106">
        <v>25680</v>
      </c>
      <c r="N53" s="107">
        <v>3</v>
      </c>
      <c r="O53" s="127"/>
      <c r="P53" s="105">
        <v>18</v>
      </c>
      <c r="Q53" s="245"/>
      <c r="R53" s="245"/>
      <c r="S53" s="245"/>
      <c r="T53" s="245"/>
      <c r="U53" s="245"/>
      <c r="V53" s="245"/>
      <c r="W53" s="245"/>
      <c r="X53" s="245"/>
      <c r="Y53" s="245"/>
      <c r="Z53" s="217"/>
      <c r="AA53" s="216"/>
      <c r="AB53" s="245"/>
      <c r="AC53" s="245" t="s">
        <v>340</v>
      </c>
      <c r="AD53" s="217" t="s">
        <v>340</v>
      </c>
    </row>
    <row r="54" spans="1:30" s="1" customFormat="1" ht="16.5" customHeight="1">
      <c r="A54" s="96" t="s">
        <v>334</v>
      </c>
      <c r="B54" s="97" t="s">
        <v>218</v>
      </c>
      <c r="C54" s="102" t="s">
        <v>226</v>
      </c>
      <c r="D54" s="40" t="s">
        <v>115</v>
      </c>
      <c r="E54" s="104" t="s">
        <v>269</v>
      </c>
      <c r="F54" s="104">
        <v>1</v>
      </c>
      <c r="G54" s="245" t="s">
        <v>334</v>
      </c>
      <c r="H54" s="245" t="s">
        <v>335</v>
      </c>
      <c r="I54" s="104" t="s">
        <v>274</v>
      </c>
      <c r="J54" s="123">
        <v>19990241</v>
      </c>
      <c r="K54" s="104">
        <v>1234605</v>
      </c>
      <c r="L54" s="41" t="s">
        <v>344</v>
      </c>
      <c r="M54" s="106">
        <v>25682</v>
      </c>
      <c r="N54" s="107">
        <v>4</v>
      </c>
      <c r="O54" s="127"/>
      <c r="P54" s="105"/>
      <c r="Q54" s="245"/>
      <c r="R54" s="245"/>
      <c r="S54" s="245"/>
      <c r="T54" s="245"/>
      <c r="U54" s="245"/>
      <c r="V54" s="245"/>
      <c r="W54" s="245"/>
      <c r="X54" s="245"/>
      <c r="Y54" s="245"/>
      <c r="Z54" s="217"/>
      <c r="AA54" s="216"/>
      <c r="AB54" s="245"/>
      <c r="AC54" s="245" t="s">
        <v>340</v>
      </c>
      <c r="AD54" s="217" t="s">
        <v>340</v>
      </c>
    </row>
    <row r="55" spans="1:30" s="1" customFormat="1" ht="16.5" customHeight="1">
      <c r="A55" s="96" t="s">
        <v>334</v>
      </c>
      <c r="B55" s="97" t="s">
        <v>218</v>
      </c>
      <c r="C55" s="102" t="s">
        <v>314</v>
      </c>
      <c r="D55" s="40" t="s">
        <v>115</v>
      </c>
      <c r="E55" s="104" t="s">
        <v>270</v>
      </c>
      <c r="F55" s="104"/>
      <c r="G55" s="245"/>
      <c r="H55" s="245"/>
      <c r="I55" s="104" t="s">
        <v>275</v>
      </c>
      <c r="J55" s="123">
        <v>19990242</v>
      </c>
      <c r="K55" s="104">
        <v>1234606</v>
      </c>
      <c r="L55" s="41"/>
      <c r="M55" s="106">
        <v>25684</v>
      </c>
      <c r="N55" s="107">
        <v>6</v>
      </c>
      <c r="O55" s="127"/>
      <c r="P55" s="105"/>
      <c r="Q55" s="245"/>
      <c r="R55" s="245"/>
      <c r="S55" s="245"/>
      <c r="T55" s="245"/>
      <c r="U55" s="245"/>
      <c r="V55" s="245"/>
      <c r="W55" s="245"/>
      <c r="X55" s="245"/>
      <c r="Y55" s="245"/>
      <c r="Z55" s="217"/>
      <c r="AA55" s="216"/>
      <c r="AB55" s="245"/>
      <c r="AC55" s="245"/>
      <c r="AD55" s="217" t="s">
        <v>338</v>
      </c>
    </row>
    <row r="56" spans="1:30" s="1" customFormat="1" ht="16.5" customHeight="1">
      <c r="A56" s="96" t="s">
        <v>334</v>
      </c>
      <c r="B56" s="97" t="s">
        <v>218</v>
      </c>
      <c r="C56" s="102" t="s">
        <v>228</v>
      </c>
      <c r="D56" s="69" t="s">
        <v>114</v>
      </c>
      <c r="E56" s="104" t="s">
        <v>267</v>
      </c>
      <c r="F56" s="104">
        <v>3</v>
      </c>
      <c r="G56" s="245" t="s">
        <v>334</v>
      </c>
      <c r="H56" s="245" t="s">
        <v>335</v>
      </c>
      <c r="I56" s="104" t="s">
        <v>272</v>
      </c>
      <c r="J56" s="123">
        <v>19990242</v>
      </c>
      <c r="K56" s="104">
        <v>1234606</v>
      </c>
      <c r="L56" s="41" t="s">
        <v>344</v>
      </c>
      <c r="M56" s="213">
        <v>4523</v>
      </c>
      <c r="N56" s="107">
        <v>2</v>
      </c>
      <c r="O56" s="127"/>
      <c r="P56" s="105">
        <v>19</v>
      </c>
      <c r="Q56" s="245"/>
      <c r="R56" s="245"/>
      <c r="S56" s="245"/>
      <c r="T56" s="245"/>
      <c r="U56" s="245"/>
      <c r="V56" s="245"/>
      <c r="W56" s="245"/>
      <c r="X56" s="245"/>
      <c r="Y56" s="245"/>
      <c r="Z56" s="217"/>
      <c r="AA56" s="216"/>
      <c r="AB56" s="245"/>
      <c r="AC56" s="245" t="s">
        <v>340</v>
      </c>
      <c r="AD56" s="217"/>
    </row>
    <row r="57" spans="1:30" s="1" customFormat="1" ht="16.5" customHeight="1">
      <c r="A57" s="96" t="s">
        <v>334</v>
      </c>
      <c r="B57" s="97" t="s">
        <v>218</v>
      </c>
      <c r="C57" s="102" t="s">
        <v>229</v>
      </c>
      <c r="D57" s="69" t="s">
        <v>114</v>
      </c>
      <c r="E57" s="104" t="s">
        <v>268</v>
      </c>
      <c r="F57" s="104">
        <v>2</v>
      </c>
      <c r="G57" s="245" t="s">
        <v>334</v>
      </c>
      <c r="H57" s="245" t="s">
        <v>335</v>
      </c>
      <c r="I57" s="104" t="s">
        <v>273</v>
      </c>
      <c r="J57" s="123">
        <v>19990243</v>
      </c>
      <c r="K57" s="104">
        <v>1234607</v>
      </c>
      <c r="L57" s="41" t="s">
        <v>344</v>
      </c>
      <c r="M57" s="213">
        <v>4524</v>
      </c>
      <c r="N57" s="107">
        <v>3</v>
      </c>
      <c r="O57" s="127"/>
      <c r="P57" s="105"/>
      <c r="Q57" s="245"/>
      <c r="R57" s="245"/>
      <c r="S57" s="245"/>
      <c r="T57" s="245"/>
      <c r="U57" s="245"/>
      <c r="V57" s="245"/>
      <c r="W57" s="245"/>
      <c r="X57" s="245"/>
      <c r="Y57" s="245"/>
      <c r="Z57" s="217"/>
      <c r="AA57" s="216"/>
      <c r="AB57" s="245"/>
      <c r="AC57" s="245"/>
      <c r="AD57" s="217" t="s">
        <v>338</v>
      </c>
    </row>
    <row r="58" spans="1:30" s="1" customFormat="1" ht="16.5" customHeight="1">
      <c r="A58" s="96" t="s">
        <v>334</v>
      </c>
      <c r="B58" s="97" t="s">
        <v>218</v>
      </c>
      <c r="C58" s="102" t="s">
        <v>230</v>
      </c>
      <c r="D58" s="69" t="s">
        <v>114</v>
      </c>
      <c r="E58" s="104" t="s">
        <v>269</v>
      </c>
      <c r="F58" s="104">
        <v>1</v>
      </c>
      <c r="G58" s="245" t="s">
        <v>334</v>
      </c>
      <c r="H58" s="245" t="s">
        <v>335</v>
      </c>
      <c r="I58" s="104" t="s">
        <v>274</v>
      </c>
      <c r="J58" s="123">
        <v>19990244</v>
      </c>
      <c r="K58" s="104">
        <v>1234608</v>
      </c>
      <c r="L58" s="41" t="s">
        <v>344</v>
      </c>
      <c r="M58" s="213">
        <v>4525</v>
      </c>
      <c r="N58" s="107">
        <v>4</v>
      </c>
      <c r="O58" s="127"/>
      <c r="P58" s="105"/>
      <c r="Q58" s="245"/>
      <c r="R58" s="245"/>
      <c r="S58" s="245"/>
      <c r="T58" s="245"/>
      <c r="U58" s="245"/>
      <c r="V58" s="245"/>
      <c r="W58" s="245"/>
      <c r="X58" s="245"/>
      <c r="Y58" s="245"/>
      <c r="Z58" s="217"/>
      <c r="AA58" s="216"/>
      <c r="AB58" s="245"/>
      <c r="AC58" s="245"/>
      <c r="AD58" s="217" t="s">
        <v>340</v>
      </c>
    </row>
    <row r="59" spans="1:30" s="1" customFormat="1" ht="16.5" customHeight="1">
      <c r="A59" s="96" t="s">
        <v>334</v>
      </c>
      <c r="B59" s="97" t="s">
        <v>218</v>
      </c>
      <c r="C59" s="102" t="s">
        <v>231</v>
      </c>
      <c r="D59" s="69" t="s">
        <v>114</v>
      </c>
      <c r="E59" s="104" t="s">
        <v>326</v>
      </c>
      <c r="F59" s="104">
        <v>1</v>
      </c>
      <c r="G59" s="245" t="s">
        <v>334</v>
      </c>
      <c r="H59" s="245" t="s">
        <v>335</v>
      </c>
      <c r="I59" s="104" t="s">
        <v>328</v>
      </c>
      <c r="J59" s="123">
        <v>19990244</v>
      </c>
      <c r="K59" s="104">
        <v>1234609</v>
      </c>
      <c r="L59" s="41" t="s">
        <v>344</v>
      </c>
      <c r="M59" s="213">
        <v>4530</v>
      </c>
      <c r="N59" s="107">
        <v>4</v>
      </c>
      <c r="O59" s="127"/>
      <c r="P59" s="105"/>
      <c r="Q59" s="245"/>
      <c r="R59" s="245"/>
      <c r="S59" s="245"/>
      <c r="T59" s="245"/>
      <c r="U59" s="245"/>
      <c r="V59" s="245"/>
      <c r="W59" s="245"/>
      <c r="X59" s="245"/>
      <c r="Y59" s="245"/>
      <c r="Z59" s="217"/>
      <c r="AA59" s="216"/>
      <c r="AB59" s="245"/>
      <c r="AC59" s="245"/>
      <c r="AD59" s="217" t="s">
        <v>340</v>
      </c>
    </row>
    <row r="60" spans="1:30" s="1" customFormat="1" ht="16.5" customHeight="1">
      <c r="A60" s="96" t="s">
        <v>334</v>
      </c>
      <c r="B60" s="97" t="s">
        <v>218</v>
      </c>
      <c r="C60" s="102" t="s">
        <v>325</v>
      </c>
      <c r="D60" s="69" t="s">
        <v>114</v>
      </c>
      <c r="E60" s="104" t="s">
        <v>327</v>
      </c>
      <c r="F60" s="104">
        <v>3</v>
      </c>
      <c r="G60" s="245" t="s">
        <v>334</v>
      </c>
      <c r="H60" s="245" t="s">
        <v>335</v>
      </c>
      <c r="I60" s="104" t="s">
        <v>329</v>
      </c>
      <c r="J60" s="123">
        <v>19990245</v>
      </c>
      <c r="K60" s="104">
        <v>1234610</v>
      </c>
      <c r="L60" s="41" t="s">
        <v>344</v>
      </c>
      <c r="M60" s="213">
        <v>4526</v>
      </c>
      <c r="N60" s="107">
        <v>5</v>
      </c>
      <c r="O60" s="127"/>
      <c r="P60" s="105"/>
      <c r="Q60" s="245"/>
      <c r="R60" s="245"/>
      <c r="S60" s="245"/>
      <c r="T60" s="245"/>
      <c r="U60" s="245"/>
      <c r="V60" s="245"/>
      <c r="W60" s="245"/>
      <c r="X60" s="245"/>
      <c r="Y60" s="245"/>
      <c r="Z60" s="217"/>
      <c r="AA60" s="216"/>
      <c r="AB60" s="245"/>
      <c r="AC60" s="245"/>
      <c r="AD60" s="217" t="s">
        <v>340</v>
      </c>
    </row>
    <row r="61" spans="1:30" s="1" customFormat="1" ht="16.5" customHeight="1">
      <c r="A61" s="96"/>
      <c r="B61" s="97" t="s">
        <v>296</v>
      </c>
      <c r="C61" s="102"/>
      <c r="D61" s="102"/>
      <c r="E61" s="245" t="s">
        <v>345</v>
      </c>
      <c r="F61" s="245"/>
      <c r="G61" s="245"/>
      <c r="H61" s="245" t="s">
        <v>335</v>
      </c>
      <c r="I61" s="245"/>
      <c r="J61" s="245"/>
      <c r="K61" s="245"/>
      <c r="L61" s="41" t="s">
        <v>182</v>
      </c>
      <c r="M61" s="245"/>
      <c r="N61" s="245"/>
      <c r="O61" s="126"/>
      <c r="P61" s="105"/>
      <c r="Q61" s="245"/>
      <c r="R61" s="245"/>
      <c r="S61" s="245"/>
      <c r="T61" s="245"/>
      <c r="U61" s="245"/>
      <c r="V61" s="245"/>
      <c r="W61" s="245"/>
      <c r="X61" s="245"/>
      <c r="Y61" s="245"/>
      <c r="Z61" s="217"/>
      <c r="AA61" s="216"/>
      <c r="AB61" s="245"/>
      <c r="AC61" s="245"/>
      <c r="AD61" s="217"/>
    </row>
    <row r="62" spans="1:30" s="1" customFormat="1" ht="16.5" customHeight="1">
      <c r="A62" s="96"/>
      <c r="B62" s="97" t="s">
        <v>297</v>
      </c>
      <c r="C62" s="102"/>
      <c r="D62" s="102"/>
      <c r="E62" s="245" t="s">
        <v>346</v>
      </c>
      <c r="F62" s="245">
        <v>1</v>
      </c>
      <c r="G62" s="245"/>
      <c r="H62" s="245" t="s">
        <v>335</v>
      </c>
      <c r="I62" s="245"/>
      <c r="J62" s="245"/>
      <c r="K62" s="245"/>
      <c r="L62" s="41" t="s">
        <v>347</v>
      </c>
      <c r="M62" s="245"/>
      <c r="N62" s="245"/>
      <c r="O62" s="126"/>
      <c r="P62" s="105">
        <v>20</v>
      </c>
      <c r="Q62" s="245"/>
      <c r="R62" s="245"/>
      <c r="S62" s="245"/>
      <c r="T62" s="245"/>
      <c r="U62" s="245"/>
      <c r="V62" s="245"/>
      <c r="W62" s="245"/>
      <c r="X62" s="245"/>
      <c r="Y62" s="245"/>
      <c r="Z62" s="217"/>
      <c r="AA62" s="216"/>
      <c r="AB62" s="245"/>
      <c r="AC62" s="245"/>
      <c r="AD62" s="217"/>
    </row>
    <row r="63" spans="1:30" s="1" customFormat="1" ht="16.5" customHeight="1">
      <c r="A63" s="96"/>
      <c r="B63" s="97" t="s">
        <v>297</v>
      </c>
      <c r="C63" s="102"/>
      <c r="D63" s="102"/>
      <c r="E63" s="245" t="s">
        <v>348</v>
      </c>
      <c r="F63" s="245">
        <v>3</v>
      </c>
      <c r="G63" s="245"/>
      <c r="H63" s="245" t="s">
        <v>335</v>
      </c>
      <c r="I63" s="245"/>
      <c r="J63" s="245"/>
      <c r="K63" s="245"/>
      <c r="L63" s="41" t="s">
        <v>347</v>
      </c>
      <c r="M63" s="245"/>
      <c r="N63" s="245"/>
      <c r="O63" s="126"/>
      <c r="P63" s="105"/>
      <c r="Q63" s="245"/>
      <c r="R63" s="245"/>
      <c r="S63" s="245"/>
      <c r="T63" s="245"/>
      <c r="U63" s="245"/>
      <c r="V63" s="245"/>
      <c r="W63" s="245"/>
      <c r="X63" s="245"/>
      <c r="Y63" s="245"/>
      <c r="Z63" s="217"/>
      <c r="AA63" s="216"/>
      <c r="AB63" s="245"/>
      <c r="AC63" s="245"/>
      <c r="AD63" s="217"/>
    </row>
    <row r="64" spans="1:30" s="1" customFormat="1" ht="16.5" customHeight="1" thickBot="1">
      <c r="A64" s="222"/>
      <c r="B64" s="223" t="s">
        <v>297</v>
      </c>
      <c r="C64" s="224"/>
      <c r="D64" s="224"/>
      <c r="E64" s="219" t="s">
        <v>349</v>
      </c>
      <c r="F64" s="219">
        <v>2</v>
      </c>
      <c r="G64" s="219"/>
      <c r="H64" s="219" t="s">
        <v>335</v>
      </c>
      <c r="I64" s="219"/>
      <c r="J64" s="219"/>
      <c r="K64" s="219"/>
      <c r="L64" s="225" t="s">
        <v>347</v>
      </c>
      <c r="M64" s="219"/>
      <c r="N64" s="219"/>
      <c r="O64" s="226"/>
      <c r="P64" s="105"/>
      <c r="Q64" s="219"/>
      <c r="R64" s="219"/>
      <c r="S64" s="219"/>
      <c r="T64" s="219"/>
      <c r="U64" s="219"/>
      <c r="V64" s="219"/>
      <c r="W64" s="219"/>
      <c r="X64" s="219"/>
      <c r="Y64" s="219"/>
      <c r="Z64" s="220"/>
      <c r="AA64" s="218"/>
      <c r="AB64" s="219"/>
      <c r="AC64" s="219"/>
      <c r="AD64" s="220"/>
    </row>
  </sheetData>
  <mergeCells count="30">
    <mergeCell ref="A11:B11"/>
    <mergeCell ref="H11:I11"/>
    <mergeCell ref="H12:I12"/>
    <mergeCell ref="M12:N12"/>
    <mergeCell ref="G8:J8"/>
    <mergeCell ref="L8:M8"/>
    <mergeCell ref="A9:B9"/>
    <mergeCell ref="H9:I9"/>
    <mergeCell ref="A10:B10"/>
    <mergeCell ref="H10:I10"/>
    <mergeCell ref="A6:B6"/>
    <mergeCell ref="C6:E6"/>
    <mergeCell ref="G6:J6"/>
    <mergeCell ref="L6:M6"/>
    <mergeCell ref="Q6:Q8"/>
    <mergeCell ref="A7:B7"/>
    <mergeCell ref="C7:E7"/>
    <mergeCell ref="G7:J7"/>
    <mergeCell ref="L7:M7"/>
    <mergeCell ref="C8:E8"/>
    <mergeCell ref="A3:B3"/>
    <mergeCell ref="G3:J3"/>
    <mergeCell ref="Q3:Q5"/>
    <mergeCell ref="A4:B4"/>
    <mergeCell ref="F4:G4"/>
    <mergeCell ref="L4:M4"/>
    <mergeCell ref="A5:B5"/>
    <mergeCell ref="C5:E5"/>
    <mergeCell ref="G5:J5"/>
    <mergeCell ref="L5:M5"/>
  </mergeCells>
  <phoneticPr fontId="3"/>
  <dataValidations count="20">
    <dataValidation imeMode="off" allowBlank="1" showInputMessage="1" showErrorMessage="1" promptTitle="様式3用出場選手No" prompt="様式3の&quot;No.&quot;の順に番号を入力してください。出場選手全員に番号を振ってください。重複しないようにお願いします。" sqref="P15:P41 P44:P60"/>
    <dataValidation imeMode="off" allowBlank="1" showInputMessage="1" showErrorMessage="1" promptTitle="西暦誕生日" prompt="半角数字のみ入力_x000a_月と日は2桁で入力_x000a_1988年6月1日_x000a_⇒19980601入力_x000a_⇒1998/06/01表示" sqref="J15:J41 J44:J60"/>
    <dataValidation type="whole" imeMode="off" allowBlank="1" showInputMessage="1" showErrorMessage="1" promptTitle="学年" prompt="半角数字で入れてください。" sqref="F15:F41 F44:F60">
      <formula1>1</formula1>
      <formula2>3</formula2>
    </dataValidation>
    <dataValidation imeMode="on" allowBlank="1" showInputMessage="1" showErrorMessage="1" promptTitle="漢字氏名" prompt="姓と名前の間は、全角スペースを１つ入れてください。" sqref="E15:E41 E44:E60"/>
    <dataValidation imeMode="off" allowBlank="1" showInputMessage="1" showErrorMessage="1" promptTitle="半角数字" prompt="1234567" sqref="K16:K41 K44:K60"/>
    <dataValidation imeMode="fullKatakana" allowBlank="1" showInputMessage="1" showErrorMessage="1" promptTitle="全角カタカナ" prompt="アオモリ　タロウ_x000a_姓と名前の間に、全角スペース１つを入れてください。" sqref="I15:I41 I44:I60"/>
    <dataValidation type="list" imeMode="off" allowBlank="1" showInputMessage="1" showErrorMessage="1" promptTitle="半角数字" prompt="1234567" sqref="K15">
      <formula1>"1,2,3"</formula1>
    </dataValidation>
    <dataValidation type="list" imeMode="off" allowBlank="1" showInputMessage="1" showErrorMessage="1" promptTitle="学年" sqref="F9:F11">
      <formula1>"1,2,3"</formula1>
    </dataValidation>
    <dataValidation allowBlank="1" showInputMessage="1" showErrorMessage="1" promptTitle="ハロンタイム" prompt="半角数字のみ入力_x000a_12秒34_x000a_⇒1234入力_x000a_⇒12秒34表示" sqref="M17"/>
    <dataValidation imeMode="off" allowBlank="1" showInputMessage="1" showErrorMessage="1" promptTitle="ポイントレースの得点" prompt="半角数字_x000a_得点_x000a_⇒32入力_x000a_⇒「32点」表示" sqref="M19"/>
    <dataValidation type="list" allowBlank="1" showInputMessage="1" showErrorMessage="1" sqref="N6">
      <formula1>"333.3,400"</formula1>
    </dataValidation>
    <dataValidation imeMode="off" allowBlank="1" showInputMessage="1" showErrorMessage="1" promptTitle="番号" prompt="半角数字で入力してください。" sqref="O5"/>
    <dataValidation imeMode="off" allowBlank="1" showInputMessage="1" showErrorMessage="1" promptTitle="市外局番" prompt="半角数字で入力してください。" sqref="L5:M5"/>
    <dataValidation imeMode="fullKatakana" allowBlank="1" showInputMessage="1" showErrorMessage="1" promptTitle="フリガナ入力" prompt="全角カタカナで入力してください。" sqref="G3:J3"/>
    <dataValidation imeMode="fullKatakana" allowBlank="1" showInputMessage="1" showErrorMessage="1" promptTitle="フリガナ入力" prompt="全角カタカナでお願いします。" sqref="G5:J8"/>
    <dataValidation imeMode="on" allowBlank="1" showInputMessage="1" showErrorMessage="1" promptTitle="氏名" prompt="姓と名前の間は「全角スペース」を１つ入れてください。" sqref="C6:E8"/>
    <dataValidation imeMode="on" allowBlank="1" showInputMessage="1" showErrorMessage="1" sqref="C3:E3 C9:D11"/>
    <dataValidation allowBlank="1" showInputMessage="1" showErrorMessage="1" promptTitle="順位" prompt="数字のみ入力_x000a_１⇒1位表示" sqref="N15:N22"/>
    <dataValidation allowBlank="1" showInputMessage="1" showErrorMessage="1" promptTitle="数字のみ入力" prompt="10945入力_x000a_⇒１分09秒45表示" sqref="M15:M16 M18 M22 M27"/>
    <dataValidation imeMode="fullKatakana" allowBlank="1" showInputMessage="1" showErrorMessage="1" sqref="I14"/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G64"/>
  <sheetViews>
    <sheetView tabSelected="1" workbookViewId="0">
      <selection activeCell="D56" sqref="D56:D60"/>
    </sheetView>
  </sheetViews>
  <sheetFormatPr defaultRowHeight="13.5"/>
  <cols>
    <col min="1" max="1" width="5.5" bestFit="1" customWidth="1"/>
    <col min="2" max="2" width="9.5" bestFit="1" customWidth="1"/>
    <col min="3" max="3" width="36.75" customWidth="1"/>
    <col min="4" max="4" width="12.25" customWidth="1"/>
    <col min="5" max="5" width="14.625" bestFit="1" customWidth="1"/>
    <col min="6" max="6" width="8.375" bestFit="1" customWidth="1"/>
    <col min="7" max="7" width="10.875" bestFit="1" customWidth="1"/>
    <col min="8" max="8" width="13.125" customWidth="1"/>
    <col min="9" max="9" width="15.5" customWidth="1"/>
    <col min="10" max="10" width="12.125" customWidth="1"/>
    <col min="11" max="11" width="8.875" bestFit="1" customWidth="1"/>
    <col min="12" max="12" width="6.625" bestFit="1" customWidth="1"/>
    <col min="13" max="13" width="16.875" bestFit="1" customWidth="1"/>
    <col min="14" max="14" width="10.5" bestFit="1" customWidth="1"/>
    <col min="15" max="15" width="17.75" bestFit="1" customWidth="1"/>
    <col min="16" max="16" width="11.875" style="98" customWidth="1"/>
    <col min="17" max="17" width="7.875" bestFit="1" customWidth="1"/>
    <col min="18" max="18" width="5.25" bestFit="1" customWidth="1"/>
    <col min="19" max="19" width="7.25" bestFit="1" customWidth="1"/>
    <col min="20" max="20" width="9.125" customWidth="1"/>
    <col min="21" max="21" width="7.625" bestFit="1" customWidth="1"/>
    <col min="22" max="22" width="8.375" customWidth="1"/>
    <col min="23" max="23" width="7.875" bestFit="1" customWidth="1"/>
    <col min="24" max="24" width="10.25" bestFit="1" customWidth="1"/>
    <col min="25" max="25" width="8.125" bestFit="1" customWidth="1"/>
    <col min="26" max="26" width="7.625" bestFit="1" customWidth="1"/>
    <col min="27" max="29" width="6.625" bestFit="1" customWidth="1"/>
    <col min="30" max="30" width="7.625" bestFit="1" customWidth="1"/>
    <col min="38" max="38" width="17.75" bestFit="1" customWidth="1"/>
  </cols>
  <sheetData>
    <row r="1" spans="1:59">
      <c r="A1" t="s">
        <v>291</v>
      </c>
    </row>
    <row r="2" spans="1:59" ht="14.25" thickBot="1">
      <c r="B2" s="251" t="s">
        <v>331</v>
      </c>
      <c r="Q2" s="140" t="s">
        <v>312</v>
      </c>
      <c r="R2" s="160" t="s">
        <v>7</v>
      </c>
      <c r="S2" s="160" t="s">
        <v>8</v>
      </c>
      <c r="T2" s="160" t="s">
        <v>287</v>
      </c>
      <c r="U2" s="160" t="s">
        <v>2</v>
      </c>
      <c r="V2" s="160" t="s">
        <v>287</v>
      </c>
      <c r="W2" s="160" t="s">
        <v>2</v>
      </c>
      <c r="X2" s="160" t="s">
        <v>288</v>
      </c>
      <c r="Y2" s="160" t="s">
        <v>10</v>
      </c>
    </row>
    <row r="3" spans="1:59" ht="19.5" customHeight="1">
      <c r="A3" s="254" t="s">
        <v>183</v>
      </c>
      <c r="B3" s="254"/>
      <c r="C3" s="120"/>
      <c r="D3" s="120"/>
      <c r="E3" s="118" t="s">
        <v>237</v>
      </c>
      <c r="F3" s="118" t="s">
        <v>184</v>
      </c>
      <c r="G3" s="264"/>
      <c r="H3" s="265"/>
      <c r="I3" s="265"/>
      <c r="J3" s="266"/>
      <c r="Q3" s="259" t="s">
        <v>289</v>
      </c>
      <c r="R3" s="194"/>
      <c r="S3" s="195"/>
      <c r="T3" s="198">
        <f t="shared" ref="T3:U5" si="0">E22</f>
        <v>0</v>
      </c>
      <c r="U3" s="171">
        <f t="shared" si="0"/>
        <v>0</v>
      </c>
      <c r="V3" s="171">
        <f>E25</f>
        <v>0</v>
      </c>
      <c r="W3" s="171">
        <f>F25</f>
        <v>0</v>
      </c>
      <c r="X3" s="187"/>
      <c r="Y3" s="188"/>
    </row>
    <row r="4" spans="1:59" ht="19.5" customHeight="1">
      <c r="A4" s="263" t="s">
        <v>195</v>
      </c>
      <c r="B4" s="263"/>
      <c r="C4" s="119"/>
      <c r="D4" s="167"/>
      <c r="E4" s="98" t="s">
        <v>7</v>
      </c>
      <c r="F4" s="270"/>
      <c r="G4" s="270"/>
      <c r="H4" t="s">
        <v>100</v>
      </c>
      <c r="I4" t="s">
        <v>298</v>
      </c>
      <c r="J4" s="151"/>
      <c r="L4" s="254" t="s">
        <v>259</v>
      </c>
      <c r="M4" s="254"/>
      <c r="N4" s="99" t="s">
        <v>261</v>
      </c>
      <c r="O4" s="99" t="s">
        <v>260</v>
      </c>
      <c r="Q4" s="260"/>
      <c r="R4" s="158">
        <f>F4</f>
        <v>0</v>
      </c>
      <c r="S4" s="196">
        <f>C4</f>
        <v>0</v>
      </c>
      <c r="T4" s="199">
        <f t="shared" si="0"/>
        <v>0</v>
      </c>
      <c r="U4" s="141">
        <f t="shared" si="0"/>
        <v>0</v>
      </c>
      <c r="V4" s="141">
        <f>E26</f>
        <v>0</v>
      </c>
      <c r="W4" s="141">
        <f>F26</f>
        <v>0</v>
      </c>
      <c r="X4" s="179">
        <f>M22</f>
        <v>0</v>
      </c>
      <c r="Y4" s="172"/>
    </row>
    <row r="5" spans="1:59" ht="19.5" customHeight="1" thickBot="1">
      <c r="A5" s="254" t="s">
        <v>68</v>
      </c>
      <c r="B5" s="254"/>
      <c r="C5" s="264"/>
      <c r="D5" s="265"/>
      <c r="E5" s="266"/>
      <c r="F5" s="118" t="s">
        <v>184</v>
      </c>
      <c r="G5" s="264"/>
      <c r="H5" s="265"/>
      <c r="I5" s="265"/>
      <c r="J5" s="266"/>
      <c r="K5" s="135" t="s">
        <v>258</v>
      </c>
      <c r="L5" s="267"/>
      <c r="M5" s="267"/>
      <c r="N5" s="136"/>
      <c r="O5" s="136"/>
      <c r="Q5" s="261"/>
      <c r="R5" s="184"/>
      <c r="S5" s="185"/>
      <c r="T5" s="200">
        <f t="shared" si="0"/>
        <v>0</v>
      </c>
      <c r="U5" s="182">
        <f t="shared" si="0"/>
        <v>0</v>
      </c>
      <c r="V5" s="189" t="str">
        <f>IF($Q5="","",VLOOKUP($Q5,[1]ID!$C$12:$AO$224,6,0))</f>
        <v/>
      </c>
      <c r="W5" s="159" t="str">
        <f>IF($Q5="","",VLOOKUP($Q5,[1]ID!$C$12:$AO$224,10,0))</f>
        <v/>
      </c>
      <c r="X5" s="190"/>
      <c r="Y5" s="191"/>
    </row>
    <row r="6" spans="1:59" ht="19.5" customHeight="1">
      <c r="A6" s="254" t="s">
        <v>185</v>
      </c>
      <c r="B6" s="254"/>
      <c r="C6" s="255"/>
      <c r="D6" s="255"/>
      <c r="E6" s="255"/>
      <c r="F6" s="100" t="s">
        <v>186</v>
      </c>
      <c r="G6" s="256"/>
      <c r="H6" s="256"/>
      <c r="I6" s="256"/>
      <c r="J6" s="256"/>
      <c r="L6" s="254" t="s">
        <v>281</v>
      </c>
      <c r="M6" s="254"/>
      <c r="N6" s="137"/>
      <c r="O6" s="100" t="s">
        <v>282</v>
      </c>
      <c r="Q6" s="259" t="s">
        <v>290</v>
      </c>
      <c r="R6" s="194"/>
      <c r="S6" s="195"/>
      <c r="T6" s="201">
        <f t="shared" ref="T6:U8" si="1">E27</f>
        <v>0</v>
      </c>
      <c r="U6" s="176">
        <f t="shared" si="1"/>
        <v>0</v>
      </c>
      <c r="V6" s="175">
        <f t="shared" ref="V6:W8" si="2">E30</f>
        <v>0</v>
      </c>
      <c r="W6" s="176">
        <f t="shared" si="2"/>
        <v>0</v>
      </c>
      <c r="X6" s="187"/>
      <c r="Y6" s="180"/>
    </row>
    <row r="7" spans="1:59" ht="19.5" customHeight="1">
      <c r="A7" s="254" t="s">
        <v>187</v>
      </c>
      <c r="B7" s="254"/>
      <c r="C7" s="255"/>
      <c r="D7" s="255"/>
      <c r="E7" s="255"/>
      <c r="F7" s="100" t="s">
        <v>186</v>
      </c>
      <c r="G7" s="256"/>
      <c r="H7" s="256"/>
      <c r="I7" s="256"/>
      <c r="J7" s="256"/>
      <c r="L7" s="258" t="s">
        <v>283</v>
      </c>
      <c r="M7" s="258"/>
      <c r="N7" s="105"/>
      <c r="O7" s="100" t="s">
        <v>284</v>
      </c>
      <c r="Q7" s="260"/>
      <c r="R7" s="158">
        <f>F4</f>
        <v>0</v>
      </c>
      <c r="S7" s="197">
        <f>C4</f>
        <v>0</v>
      </c>
      <c r="T7" s="202">
        <f t="shared" si="1"/>
        <v>0</v>
      </c>
      <c r="U7" s="142">
        <f t="shared" si="1"/>
        <v>0</v>
      </c>
      <c r="V7" s="170">
        <f t="shared" si="2"/>
        <v>0</v>
      </c>
      <c r="W7" s="142">
        <f t="shared" si="2"/>
        <v>0</v>
      </c>
      <c r="X7" s="181">
        <f>M27</f>
        <v>0</v>
      </c>
      <c r="Y7" s="172"/>
    </row>
    <row r="8" spans="1:59" ht="19.5" customHeight="1" thickBot="1">
      <c r="A8" s="100" t="s">
        <v>188</v>
      </c>
      <c r="B8" s="100"/>
      <c r="C8" s="255"/>
      <c r="D8" s="255"/>
      <c r="E8" s="255"/>
      <c r="F8" s="100" t="s">
        <v>186</v>
      </c>
      <c r="G8" s="257"/>
      <c r="H8" s="257"/>
      <c r="I8" s="257"/>
      <c r="J8" s="257"/>
      <c r="L8" s="254" t="s">
        <v>285</v>
      </c>
      <c r="M8" s="254"/>
      <c r="N8" s="137"/>
      <c r="O8" s="100" t="s">
        <v>286</v>
      </c>
      <c r="Q8" s="262"/>
      <c r="R8" s="184"/>
      <c r="S8" s="185"/>
      <c r="T8" s="203">
        <f t="shared" si="1"/>
        <v>0</v>
      </c>
      <c r="U8" s="178">
        <f t="shared" si="1"/>
        <v>0</v>
      </c>
      <c r="V8" s="177">
        <f t="shared" si="2"/>
        <v>0</v>
      </c>
      <c r="W8" s="178">
        <f t="shared" si="2"/>
        <v>0</v>
      </c>
      <c r="X8" s="173"/>
      <c r="Y8" s="174"/>
    </row>
    <row r="9" spans="1:59" ht="14.25" thickBot="1">
      <c r="A9" s="254" t="s">
        <v>294</v>
      </c>
      <c r="B9" s="254"/>
      <c r="C9" s="150"/>
      <c r="D9" s="150"/>
      <c r="E9" s="108" t="s">
        <v>295</v>
      </c>
      <c r="F9" s="231"/>
      <c r="G9" s="232" t="s">
        <v>321</v>
      </c>
      <c r="H9" s="268" t="s">
        <v>322</v>
      </c>
      <c r="I9" s="268"/>
      <c r="J9" s="233"/>
      <c r="P9" s="98" t="s">
        <v>313</v>
      </c>
      <c r="Q9" s="183" t="s">
        <v>289</v>
      </c>
      <c r="R9" s="192">
        <f>R4</f>
        <v>0</v>
      </c>
      <c r="S9" s="192">
        <f>S4</f>
        <v>0</v>
      </c>
      <c r="T9" s="193">
        <f>X4</f>
        <v>0</v>
      </c>
    </row>
    <row r="10" spans="1:59" ht="14.25" thickBot="1">
      <c r="A10" s="254" t="s">
        <v>294</v>
      </c>
      <c r="B10" s="254"/>
      <c r="C10" s="150"/>
      <c r="D10" s="150"/>
      <c r="E10" s="108" t="s">
        <v>295</v>
      </c>
      <c r="F10" s="231"/>
      <c r="G10" s="236" t="s">
        <v>321</v>
      </c>
      <c r="H10" s="263" t="s">
        <v>323</v>
      </c>
      <c r="I10" s="263"/>
      <c r="J10" s="237"/>
      <c r="P10" s="98" t="s">
        <v>313</v>
      </c>
      <c r="Q10" s="183" t="s">
        <v>290</v>
      </c>
      <c r="R10" s="184">
        <f>R7</f>
        <v>0</v>
      </c>
      <c r="S10" s="185">
        <f>S7</f>
        <v>0</v>
      </c>
      <c r="T10" s="186">
        <f>X7</f>
        <v>0</v>
      </c>
      <c r="U10" s="148"/>
      <c r="V10" s="147"/>
      <c r="W10" s="148"/>
      <c r="X10" s="149"/>
      <c r="Y10" s="117"/>
    </row>
    <row r="11" spans="1:59" ht="14.25" thickBot="1">
      <c r="A11" s="254" t="s">
        <v>294</v>
      </c>
      <c r="B11" s="254"/>
      <c r="C11" s="150"/>
      <c r="D11" s="150"/>
      <c r="E11" s="108" t="s">
        <v>295</v>
      </c>
      <c r="F11" s="231"/>
      <c r="G11" s="232" t="s">
        <v>324</v>
      </c>
      <c r="H11" s="268" t="s">
        <v>322</v>
      </c>
      <c r="I11" s="268"/>
      <c r="J11" s="233"/>
      <c r="R11" s="117"/>
      <c r="S11" s="146"/>
      <c r="T11" s="147"/>
      <c r="U11" s="148"/>
      <c r="V11" s="147"/>
      <c r="W11" s="148"/>
      <c r="X11" s="149"/>
      <c r="Y11" s="117"/>
    </row>
    <row r="12" spans="1:59" ht="14.25" thickBot="1">
      <c r="G12" s="234" t="s">
        <v>324</v>
      </c>
      <c r="H12" s="269" t="s">
        <v>323</v>
      </c>
      <c r="I12" s="269"/>
      <c r="J12" s="235"/>
      <c r="M12" s="252" t="s">
        <v>234</v>
      </c>
      <c r="N12" s="253"/>
      <c r="O12" s="124" t="s">
        <v>279</v>
      </c>
      <c r="P12" s="227" t="s">
        <v>317</v>
      </c>
      <c r="Q12" s="227"/>
      <c r="R12" s="227"/>
      <c r="S12" s="227"/>
      <c r="T12" s="227"/>
      <c r="U12" s="227"/>
      <c r="V12" s="227"/>
      <c r="W12" s="227"/>
      <c r="X12" s="227"/>
      <c r="Y12" s="227"/>
    </row>
    <row r="13" spans="1:59" s="1" customFormat="1" ht="27.75" thickBot="1">
      <c r="A13" s="85" t="s">
        <v>7</v>
      </c>
      <c r="B13" s="86" t="s">
        <v>107</v>
      </c>
      <c r="C13" s="86" t="s">
        <v>102</v>
      </c>
      <c r="D13" s="101" t="s">
        <v>309</v>
      </c>
      <c r="E13" s="87" t="s">
        <v>77</v>
      </c>
      <c r="F13" s="87" t="s">
        <v>2</v>
      </c>
      <c r="G13" s="184" t="s">
        <v>233</v>
      </c>
      <c r="H13" s="184" t="s">
        <v>196</v>
      </c>
      <c r="I13" s="103" t="s">
        <v>235</v>
      </c>
      <c r="J13" s="238" t="s">
        <v>191</v>
      </c>
      <c r="K13" s="101" t="s">
        <v>192</v>
      </c>
      <c r="L13" s="86" t="s">
        <v>107</v>
      </c>
      <c r="M13" s="88" t="s">
        <v>280</v>
      </c>
      <c r="N13" s="221" t="s">
        <v>10</v>
      </c>
      <c r="O13" s="155" t="s">
        <v>277</v>
      </c>
      <c r="P13" s="168" t="s">
        <v>318</v>
      </c>
      <c r="Q13" s="88" t="s">
        <v>179</v>
      </c>
      <c r="R13" s="89" t="s">
        <v>109</v>
      </c>
      <c r="S13" s="90" t="s">
        <v>34</v>
      </c>
      <c r="T13" s="91" t="s">
        <v>150</v>
      </c>
      <c r="U13" s="91" t="s">
        <v>151</v>
      </c>
      <c r="V13" s="91" t="s">
        <v>180</v>
      </c>
      <c r="W13" s="89" t="s">
        <v>41</v>
      </c>
      <c r="X13" s="91" t="s">
        <v>112</v>
      </c>
      <c r="Y13" s="89" t="s">
        <v>113</v>
      </c>
      <c r="Z13" s="92" t="s">
        <v>114</v>
      </c>
      <c r="AA13" s="93" t="s">
        <v>152</v>
      </c>
      <c r="AB13" s="90" t="s">
        <v>34</v>
      </c>
      <c r="AC13" s="90" t="s">
        <v>115</v>
      </c>
      <c r="AD13" s="92" t="s">
        <v>114</v>
      </c>
      <c r="AG13" s="103" t="s">
        <v>154</v>
      </c>
      <c r="AH13" s="103" t="s">
        <v>10</v>
      </c>
      <c r="AI13" s="89" t="s">
        <v>109</v>
      </c>
      <c r="AJ13" s="89" t="s">
        <v>155</v>
      </c>
      <c r="AK13" s="103" t="s">
        <v>10</v>
      </c>
      <c r="AL13" s="90" t="s">
        <v>34</v>
      </c>
      <c r="AM13" s="90" t="s">
        <v>156</v>
      </c>
      <c r="AN13" s="91" t="s">
        <v>150</v>
      </c>
      <c r="AO13" s="91" t="s">
        <v>157</v>
      </c>
      <c r="AP13" s="91" t="s">
        <v>151</v>
      </c>
      <c r="AQ13" s="91" t="s">
        <v>158</v>
      </c>
      <c r="AR13" s="91" t="s">
        <v>110</v>
      </c>
      <c r="AS13" s="91" t="s">
        <v>159</v>
      </c>
      <c r="AT13" s="89" t="s">
        <v>41</v>
      </c>
      <c r="AU13" s="91" t="s">
        <v>160</v>
      </c>
      <c r="AV13" s="91" t="s">
        <v>112</v>
      </c>
      <c r="AW13" s="91" t="s">
        <v>161</v>
      </c>
      <c r="AX13" s="89" t="s">
        <v>113</v>
      </c>
      <c r="AY13" s="89" t="s">
        <v>162</v>
      </c>
      <c r="AZ13" s="92" t="s">
        <v>114</v>
      </c>
      <c r="BA13" s="93" t="s">
        <v>152</v>
      </c>
      <c r="BB13" s="90" t="s">
        <v>163</v>
      </c>
      <c r="BC13" s="90" t="s">
        <v>34</v>
      </c>
      <c r="BD13" s="90" t="s">
        <v>164</v>
      </c>
      <c r="BE13" s="90" t="s">
        <v>115</v>
      </c>
      <c r="BF13" s="90" t="s">
        <v>165</v>
      </c>
      <c r="BG13" s="125" t="s">
        <v>114</v>
      </c>
    </row>
    <row r="14" spans="1:59" s="1" customFormat="1" ht="16.5" customHeight="1">
      <c r="A14" s="94">
        <f>F4</f>
        <v>0</v>
      </c>
      <c r="B14" s="162" t="s">
        <v>167</v>
      </c>
      <c r="C14" s="133"/>
      <c r="D14" s="162"/>
      <c r="E14" s="95">
        <f>C4</f>
        <v>0</v>
      </c>
      <c r="F14" s="128"/>
      <c r="G14" s="128"/>
      <c r="H14" s="129"/>
      <c r="I14" s="129"/>
      <c r="J14" s="128"/>
      <c r="K14" s="128"/>
      <c r="L14" s="128"/>
      <c r="M14" s="130"/>
      <c r="N14" s="130"/>
      <c r="O14" s="144"/>
      <c r="P14" s="128"/>
      <c r="Q14" s="130"/>
      <c r="R14" s="130"/>
      <c r="S14" s="131"/>
      <c r="T14" s="132"/>
      <c r="U14" s="132"/>
      <c r="V14" s="132"/>
      <c r="W14" s="130"/>
      <c r="X14" s="132"/>
      <c r="Y14" s="130"/>
      <c r="Z14" s="215"/>
      <c r="AA14" s="214"/>
      <c r="AB14" s="131"/>
      <c r="AC14" s="131"/>
      <c r="AD14" s="215"/>
    </row>
    <row r="15" spans="1:59" s="1" customFormat="1" ht="16.5" customHeight="1">
      <c r="A15" s="96" t="str">
        <f>IF(E15="","",$A$14)</f>
        <v/>
      </c>
      <c r="B15" s="97" t="s">
        <v>193</v>
      </c>
      <c r="C15" s="102" t="s">
        <v>190</v>
      </c>
      <c r="D15" s="43" t="s">
        <v>108</v>
      </c>
      <c r="E15" s="104"/>
      <c r="F15" s="104"/>
      <c r="G15" s="165" t="str">
        <f>IF(E15="","",$F$4)</f>
        <v/>
      </c>
      <c r="H15" s="165" t="str">
        <f t="shared" ref="H15:H60" si="3">IF(E15="","",$C$4)</f>
        <v/>
      </c>
      <c r="I15" s="104"/>
      <c r="J15" s="123"/>
      <c r="K15" s="104"/>
      <c r="L15" s="41" t="str">
        <f>IF(E15="","","正選手")</f>
        <v/>
      </c>
      <c r="M15" s="106"/>
      <c r="N15" s="107"/>
      <c r="O15" s="127"/>
      <c r="P15" s="105"/>
      <c r="Q15" s="165" t="str">
        <f>IF($E15="","","○")</f>
        <v/>
      </c>
      <c r="R15" s="165"/>
      <c r="S15" s="165"/>
      <c r="T15" s="165"/>
      <c r="U15" s="165"/>
      <c r="V15" s="165"/>
      <c r="W15" s="165"/>
      <c r="X15" s="165" t="str">
        <f>IF($E15=$E$22,"○",IF($E15=$E$23,"○",IF($E15=$E$24,"○",IF($E15=$E$25,"○",IF($E15=$E$26,"○","")))))</f>
        <v>○</v>
      </c>
      <c r="Y15" s="165" t="str">
        <f>IF($E15=$E$27,"○",IF($E15=$E$28,"○",IF($E15=$E$29,"○",IF($E15=$E$30,"○",IF($E15=$E$31,"○",IF($E15=$E$32,"○",""))))))</f>
        <v>○</v>
      </c>
      <c r="Z15" s="217" t="str">
        <f>IF($E15=$E$37,"○",IF($E15=$E$38,"○",IF($E15=$E$39,"○","")))</f>
        <v>○</v>
      </c>
      <c r="AA15" s="216"/>
      <c r="AB15" s="165"/>
      <c r="AC15" s="165"/>
      <c r="AD15" s="217"/>
    </row>
    <row r="16" spans="1:59" s="1" customFormat="1" ht="16.5" customHeight="1">
      <c r="A16" s="96" t="str">
        <f t="shared" ref="A16:A60" si="4">IF(E16="","",$A$14)</f>
        <v/>
      </c>
      <c r="B16" s="97" t="s">
        <v>193</v>
      </c>
      <c r="C16" s="102" t="s">
        <v>189</v>
      </c>
      <c r="D16" s="43" t="s">
        <v>109</v>
      </c>
      <c r="E16" s="104"/>
      <c r="F16" s="104"/>
      <c r="G16" s="165" t="str">
        <f t="shared" ref="G16:G60" si="5">IF(E16="","",$F$4)</f>
        <v/>
      </c>
      <c r="H16" s="165" t="str">
        <f t="shared" si="3"/>
        <v/>
      </c>
      <c r="I16" s="104"/>
      <c r="J16" s="123"/>
      <c r="K16" s="104"/>
      <c r="L16" s="41" t="str">
        <f t="shared" ref="L16:L32" si="6">IF(E16="","","正選手")</f>
        <v/>
      </c>
      <c r="M16" s="106"/>
      <c r="N16" s="107"/>
      <c r="O16" s="127"/>
      <c r="P16" s="105"/>
      <c r="Q16" s="165"/>
      <c r="R16" s="165" t="str">
        <f>IF($E16="","","○")</f>
        <v/>
      </c>
      <c r="S16" s="165"/>
      <c r="T16" s="165"/>
      <c r="U16" s="165"/>
      <c r="V16" s="165"/>
      <c r="W16" s="165"/>
      <c r="X16" s="207" t="str">
        <f t="shared" ref="X16:X39" si="7">IF($E16=$E$22,"○",IF($E16=$E$23,"○",IF($E16=$E$24,"○",IF($E16=$E$25,"○",IF($E16=$E$26,"○","")))))</f>
        <v>○</v>
      </c>
      <c r="Y16" s="207" t="str">
        <f t="shared" ref="Y16:Y39" si="8">IF($E16=$E$27,"○",IF($E16=$E$28,"○",IF($E16=$E$29,"○",IF($E16=$E$30,"○",IF($E16=$E$31,"○",IF($E16=$E$32,"○",""))))))</f>
        <v>○</v>
      </c>
      <c r="Z16" s="217" t="str">
        <f t="shared" ref="Z16:Z37" si="9">IF($E16=$E$37,"○",IF($E16=$E$38,"○",IF($E16=$E$39,"○","")))</f>
        <v>○</v>
      </c>
      <c r="AA16" s="216"/>
      <c r="AB16" s="165"/>
      <c r="AC16" s="165"/>
      <c r="AD16" s="217"/>
    </row>
    <row r="17" spans="1:30" s="1" customFormat="1" ht="16.5" customHeight="1">
      <c r="A17" s="96" t="str">
        <f t="shared" si="4"/>
        <v/>
      </c>
      <c r="B17" s="97" t="s">
        <v>193</v>
      </c>
      <c r="C17" s="102" t="s">
        <v>81</v>
      </c>
      <c r="D17" s="40" t="s">
        <v>34</v>
      </c>
      <c r="E17" s="104"/>
      <c r="F17" s="104"/>
      <c r="G17" s="165" t="str">
        <f t="shared" si="5"/>
        <v/>
      </c>
      <c r="H17" s="165" t="str">
        <f t="shared" si="3"/>
        <v/>
      </c>
      <c r="I17" s="104"/>
      <c r="J17" s="123"/>
      <c r="K17" s="104"/>
      <c r="L17" s="41" t="str">
        <f t="shared" si="6"/>
        <v/>
      </c>
      <c r="M17" s="134"/>
      <c r="N17" s="107"/>
      <c r="O17" s="127"/>
      <c r="P17" s="105"/>
      <c r="Q17" s="165"/>
      <c r="R17" s="165"/>
      <c r="S17" s="165" t="str">
        <f>IF($E17="","","○")</f>
        <v/>
      </c>
      <c r="T17" s="165"/>
      <c r="U17" s="165"/>
      <c r="V17" s="165"/>
      <c r="W17" s="165"/>
      <c r="X17" s="207" t="str">
        <f t="shared" si="7"/>
        <v>○</v>
      </c>
      <c r="Y17" s="207" t="str">
        <f t="shared" si="8"/>
        <v>○</v>
      </c>
      <c r="Z17" s="217" t="str">
        <f t="shared" si="9"/>
        <v>○</v>
      </c>
      <c r="AA17" s="216"/>
      <c r="AB17" s="165"/>
      <c r="AC17" s="165"/>
      <c r="AD17" s="217"/>
    </row>
    <row r="18" spans="1:30" s="1" customFormat="1" ht="16.5" customHeight="1">
      <c r="A18" s="96" t="str">
        <f t="shared" si="4"/>
        <v/>
      </c>
      <c r="B18" s="97" t="s">
        <v>193</v>
      </c>
      <c r="C18" s="102" t="s">
        <v>197</v>
      </c>
      <c r="D18" s="39" t="s">
        <v>352</v>
      </c>
      <c r="E18" s="104"/>
      <c r="F18" s="104"/>
      <c r="G18" s="165" t="str">
        <f t="shared" si="5"/>
        <v/>
      </c>
      <c r="H18" s="165" t="str">
        <f t="shared" si="3"/>
        <v/>
      </c>
      <c r="I18" s="104"/>
      <c r="J18" s="123"/>
      <c r="K18" s="104"/>
      <c r="L18" s="41" t="str">
        <f t="shared" si="6"/>
        <v/>
      </c>
      <c r="M18" s="106"/>
      <c r="N18" s="107"/>
      <c r="O18" s="127"/>
      <c r="P18" s="105"/>
      <c r="Q18" s="165"/>
      <c r="R18" s="165"/>
      <c r="S18" s="165"/>
      <c r="T18" s="165" t="str">
        <f>IF($E18="","","○")</f>
        <v/>
      </c>
      <c r="U18" s="165"/>
      <c r="V18" s="165"/>
      <c r="W18" s="165"/>
      <c r="X18" s="207" t="str">
        <f t="shared" si="7"/>
        <v>○</v>
      </c>
      <c r="Y18" s="207" t="str">
        <f t="shared" si="8"/>
        <v>○</v>
      </c>
      <c r="Z18" s="217" t="str">
        <f t="shared" si="9"/>
        <v>○</v>
      </c>
      <c r="AA18" s="216"/>
      <c r="AB18" s="165"/>
      <c r="AC18" s="165"/>
      <c r="AD18" s="217"/>
    </row>
    <row r="19" spans="1:30" s="1" customFormat="1" ht="16.5" customHeight="1">
      <c r="A19" s="96" t="str">
        <f t="shared" si="4"/>
        <v/>
      </c>
      <c r="B19" s="97" t="s">
        <v>193</v>
      </c>
      <c r="C19" s="102" t="s">
        <v>84</v>
      </c>
      <c r="D19" s="39" t="s">
        <v>353</v>
      </c>
      <c r="E19" s="104"/>
      <c r="F19" s="104"/>
      <c r="G19" s="165" t="str">
        <f t="shared" si="5"/>
        <v/>
      </c>
      <c r="H19" s="165" t="str">
        <f t="shared" si="3"/>
        <v/>
      </c>
      <c r="I19" s="104"/>
      <c r="J19" s="123"/>
      <c r="K19" s="104"/>
      <c r="L19" s="41" t="str">
        <f t="shared" si="6"/>
        <v/>
      </c>
      <c r="M19" s="138"/>
      <c r="N19" s="107"/>
      <c r="O19" s="127"/>
      <c r="P19" s="105"/>
      <c r="Q19" s="165"/>
      <c r="R19" s="165"/>
      <c r="S19" s="165"/>
      <c r="T19" s="165"/>
      <c r="U19" s="165" t="str">
        <f>IF($E19="","","○")</f>
        <v/>
      </c>
      <c r="V19" s="165"/>
      <c r="W19" s="165"/>
      <c r="X19" s="207" t="str">
        <f t="shared" si="7"/>
        <v>○</v>
      </c>
      <c r="Y19" s="207" t="str">
        <f t="shared" si="8"/>
        <v>○</v>
      </c>
      <c r="Z19" s="217" t="str">
        <f t="shared" si="9"/>
        <v>○</v>
      </c>
      <c r="AA19" s="216"/>
      <c r="AB19" s="165"/>
      <c r="AC19" s="165"/>
      <c r="AD19" s="217"/>
    </row>
    <row r="20" spans="1:30" s="1" customFormat="1" ht="16.5" customHeight="1">
      <c r="A20" s="96" t="str">
        <f t="shared" si="4"/>
        <v/>
      </c>
      <c r="B20" s="97" t="s">
        <v>193</v>
      </c>
      <c r="C20" s="102" t="s">
        <v>198</v>
      </c>
      <c r="D20" s="39" t="s">
        <v>110</v>
      </c>
      <c r="E20" s="104"/>
      <c r="F20" s="104"/>
      <c r="G20" s="165" t="str">
        <f t="shared" si="5"/>
        <v/>
      </c>
      <c r="H20" s="165" t="str">
        <f t="shared" si="3"/>
        <v/>
      </c>
      <c r="I20" s="104"/>
      <c r="J20" s="123"/>
      <c r="K20" s="104"/>
      <c r="L20" s="41" t="str">
        <f t="shared" si="6"/>
        <v/>
      </c>
      <c r="M20" s="139"/>
      <c r="N20" s="107"/>
      <c r="O20" s="127"/>
      <c r="P20" s="105"/>
      <c r="Q20" s="165"/>
      <c r="R20" s="165"/>
      <c r="S20" s="165"/>
      <c r="T20" s="165"/>
      <c r="U20" s="165"/>
      <c r="V20" s="165" t="str">
        <f>IF($E20="","","○")</f>
        <v/>
      </c>
      <c r="W20" s="165"/>
      <c r="X20" s="207" t="str">
        <f t="shared" si="7"/>
        <v>○</v>
      </c>
      <c r="Y20" s="207" t="str">
        <f t="shared" si="8"/>
        <v>○</v>
      </c>
      <c r="Z20" s="217" t="str">
        <f t="shared" si="9"/>
        <v>○</v>
      </c>
      <c r="AA20" s="216"/>
      <c r="AB20" s="165"/>
      <c r="AC20" s="165"/>
      <c r="AD20" s="217"/>
    </row>
    <row r="21" spans="1:30" s="1" customFormat="1" ht="16.5" customHeight="1">
      <c r="A21" s="96" t="str">
        <f t="shared" si="4"/>
        <v/>
      </c>
      <c r="B21" s="97" t="s">
        <v>193</v>
      </c>
      <c r="C21" s="102" t="s">
        <v>87</v>
      </c>
      <c r="D21" s="43" t="s">
        <v>41</v>
      </c>
      <c r="E21" s="104"/>
      <c r="F21" s="104"/>
      <c r="G21" s="165" t="str">
        <f t="shared" si="5"/>
        <v/>
      </c>
      <c r="H21" s="165" t="str">
        <f t="shared" si="3"/>
        <v/>
      </c>
      <c r="I21" s="104"/>
      <c r="J21" s="123"/>
      <c r="K21" s="104"/>
      <c r="L21" s="41" t="str">
        <f t="shared" si="6"/>
        <v/>
      </c>
      <c r="M21" s="139"/>
      <c r="N21" s="107"/>
      <c r="O21" s="127"/>
      <c r="P21" s="105"/>
      <c r="Q21" s="165"/>
      <c r="R21" s="165"/>
      <c r="S21" s="165"/>
      <c r="T21" s="165"/>
      <c r="U21" s="165"/>
      <c r="V21" s="165"/>
      <c r="W21" s="165" t="str">
        <f>IF($E21="","","○")</f>
        <v/>
      </c>
      <c r="X21" s="207" t="str">
        <f t="shared" si="7"/>
        <v>○</v>
      </c>
      <c r="Y21" s="207" t="str">
        <f t="shared" si="8"/>
        <v>○</v>
      </c>
      <c r="Z21" s="217" t="str">
        <f t="shared" si="9"/>
        <v>○</v>
      </c>
      <c r="AA21" s="216"/>
      <c r="AB21" s="165"/>
      <c r="AC21" s="165"/>
      <c r="AD21" s="217"/>
    </row>
    <row r="22" spans="1:30" s="1" customFormat="1" ht="16.5" customHeight="1">
      <c r="A22" s="96" t="str">
        <f t="shared" si="4"/>
        <v/>
      </c>
      <c r="B22" s="97" t="s">
        <v>193</v>
      </c>
      <c r="C22" s="102" t="s">
        <v>199</v>
      </c>
      <c r="D22" s="39" t="s">
        <v>354</v>
      </c>
      <c r="E22" s="104"/>
      <c r="F22" s="104"/>
      <c r="G22" s="165" t="str">
        <f t="shared" si="5"/>
        <v/>
      </c>
      <c r="H22" s="165" t="str">
        <f t="shared" si="3"/>
        <v/>
      </c>
      <c r="I22" s="104"/>
      <c r="J22" s="123"/>
      <c r="K22" s="104"/>
      <c r="L22" s="41" t="str">
        <f t="shared" si="6"/>
        <v/>
      </c>
      <c r="M22" s="106"/>
      <c r="N22" s="107"/>
      <c r="O22" s="127"/>
      <c r="P22" s="105"/>
      <c r="Q22" s="165"/>
      <c r="R22" s="165"/>
      <c r="S22" s="165"/>
      <c r="T22" s="165"/>
      <c r="U22" s="165"/>
      <c r="V22" s="165"/>
      <c r="W22" s="165"/>
      <c r="X22" s="207" t="str">
        <f t="shared" si="7"/>
        <v>○</v>
      </c>
      <c r="Y22" s="207" t="str">
        <f t="shared" si="8"/>
        <v>○</v>
      </c>
      <c r="Z22" s="217" t="str">
        <f t="shared" si="9"/>
        <v>○</v>
      </c>
      <c r="AA22" s="216"/>
      <c r="AB22" s="165"/>
      <c r="AC22" s="165"/>
      <c r="AD22" s="217"/>
    </row>
    <row r="23" spans="1:30" s="1" customFormat="1" ht="16.5" customHeight="1">
      <c r="A23" s="96" t="str">
        <f t="shared" si="4"/>
        <v/>
      </c>
      <c r="B23" s="97" t="s">
        <v>193</v>
      </c>
      <c r="C23" s="102" t="s">
        <v>200</v>
      </c>
      <c r="D23" s="39" t="s">
        <v>354</v>
      </c>
      <c r="E23" s="104"/>
      <c r="F23" s="104"/>
      <c r="G23" s="165" t="str">
        <f t="shared" si="5"/>
        <v/>
      </c>
      <c r="H23" s="165" t="str">
        <f t="shared" si="3"/>
        <v/>
      </c>
      <c r="I23" s="104"/>
      <c r="J23" s="123"/>
      <c r="K23" s="104"/>
      <c r="L23" s="41" t="str">
        <f t="shared" si="6"/>
        <v/>
      </c>
      <c r="M23" s="139"/>
      <c r="N23" s="139"/>
      <c r="O23" s="127"/>
      <c r="P23" s="105"/>
      <c r="Q23" s="165"/>
      <c r="R23" s="165"/>
      <c r="S23" s="165"/>
      <c r="T23" s="165"/>
      <c r="U23" s="165"/>
      <c r="V23" s="165"/>
      <c r="W23" s="165"/>
      <c r="X23" s="207" t="str">
        <f t="shared" si="7"/>
        <v>○</v>
      </c>
      <c r="Y23" s="207" t="str">
        <f t="shared" si="8"/>
        <v>○</v>
      </c>
      <c r="Z23" s="217" t="str">
        <f t="shared" si="9"/>
        <v>○</v>
      </c>
      <c r="AA23" s="216"/>
      <c r="AB23" s="165"/>
      <c r="AC23" s="165"/>
      <c r="AD23" s="217"/>
    </row>
    <row r="24" spans="1:30" s="1" customFormat="1" ht="16.5" customHeight="1">
      <c r="A24" s="96" t="str">
        <f t="shared" si="4"/>
        <v/>
      </c>
      <c r="B24" s="97" t="s">
        <v>193</v>
      </c>
      <c r="C24" s="102" t="s">
        <v>201</v>
      </c>
      <c r="D24" s="39" t="s">
        <v>354</v>
      </c>
      <c r="E24" s="105"/>
      <c r="F24" s="104"/>
      <c r="G24" s="165" t="str">
        <f t="shared" si="5"/>
        <v/>
      </c>
      <c r="H24" s="165" t="str">
        <f t="shared" si="3"/>
        <v/>
      </c>
      <c r="I24" s="105"/>
      <c r="J24" s="123"/>
      <c r="K24" s="104"/>
      <c r="L24" s="41" t="str">
        <f t="shared" si="6"/>
        <v/>
      </c>
      <c r="M24" s="139"/>
      <c r="N24" s="139"/>
      <c r="O24" s="127"/>
      <c r="P24" s="105"/>
      <c r="Q24" s="165"/>
      <c r="R24" s="165"/>
      <c r="S24" s="165"/>
      <c r="T24" s="165"/>
      <c r="U24" s="165"/>
      <c r="V24" s="165"/>
      <c r="W24" s="165"/>
      <c r="X24" s="207" t="str">
        <f t="shared" si="7"/>
        <v>○</v>
      </c>
      <c r="Y24" s="207" t="str">
        <f t="shared" si="8"/>
        <v>○</v>
      </c>
      <c r="Z24" s="217" t="str">
        <f t="shared" si="9"/>
        <v>○</v>
      </c>
      <c r="AA24" s="216"/>
      <c r="AB24" s="165"/>
      <c r="AC24" s="165"/>
      <c r="AD24" s="217"/>
    </row>
    <row r="25" spans="1:30" s="1" customFormat="1" ht="16.5" customHeight="1">
      <c r="A25" s="96" t="str">
        <f t="shared" si="4"/>
        <v/>
      </c>
      <c r="B25" s="97" t="s">
        <v>193</v>
      </c>
      <c r="C25" s="102" t="s">
        <v>202</v>
      </c>
      <c r="D25" s="39" t="s">
        <v>354</v>
      </c>
      <c r="E25" s="104"/>
      <c r="F25" s="104"/>
      <c r="G25" s="165" t="str">
        <f t="shared" si="5"/>
        <v/>
      </c>
      <c r="H25" s="165" t="str">
        <f t="shared" si="3"/>
        <v/>
      </c>
      <c r="I25" s="104"/>
      <c r="J25" s="123"/>
      <c r="K25" s="104"/>
      <c r="L25" s="41" t="str">
        <f t="shared" si="6"/>
        <v/>
      </c>
      <c r="M25" s="139"/>
      <c r="N25" s="139"/>
      <c r="O25" s="127"/>
      <c r="P25" s="105"/>
      <c r="Q25" s="165"/>
      <c r="R25" s="165"/>
      <c r="S25" s="165"/>
      <c r="T25" s="165"/>
      <c r="U25" s="165"/>
      <c r="V25" s="165"/>
      <c r="W25" s="165"/>
      <c r="X25" s="207" t="str">
        <f t="shared" si="7"/>
        <v>○</v>
      </c>
      <c r="Y25" s="207" t="str">
        <f t="shared" si="8"/>
        <v>○</v>
      </c>
      <c r="Z25" s="217" t="str">
        <f t="shared" si="9"/>
        <v>○</v>
      </c>
      <c r="AA25" s="216"/>
      <c r="AB25" s="165"/>
      <c r="AC25" s="165"/>
      <c r="AD25" s="217"/>
    </row>
    <row r="26" spans="1:30" s="1" customFormat="1" ht="16.5" customHeight="1">
      <c r="A26" s="96" t="str">
        <f t="shared" si="4"/>
        <v/>
      </c>
      <c r="B26" s="97" t="s">
        <v>193</v>
      </c>
      <c r="C26" s="102" t="s">
        <v>203</v>
      </c>
      <c r="D26" s="39" t="s">
        <v>354</v>
      </c>
      <c r="E26" s="104"/>
      <c r="F26" s="104"/>
      <c r="G26" s="165" t="str">
        <f t="shared" si="5"/>
        <v/>
      </c>
      <c r="H26" s="165" t="str">
        <f t="shared" si="3"/>
        <v/>
      </c>
      <c r="I26" s="104"/>
      <c r="J26" s="123"/>
      <c r="K26" s="104"/>
      <c r="L26" s="41" t="str">
        <f t="shared" si="6"/>
        <v/>
      </c>
      <c r="M26" s="139"/>
      <c r="N26" s="139"/>
      <c r="O26" s="127"/>
      <c r="P26" s="105"/>
      <c r="Q26" s="165"/>
      <c r="R26" s="165"/>
      <c r="S26" s="165"/>
      <c r="T26" s="165"/>
      <c r="U26" s="165"/>
      <c r="V26" s="165"/>
      <c r="W26" s="165"/>
      <c r="X26" s="207" t="str">
        <f t="shared" si="7"/>
        <v>○</v>
      </c>
      <c r="Y26" s="207" t="str">
        <f t="shared" si="8"/>
        <v>○</v>
      </c>
      <c r="Z26" s="217" t="str">
        <f t="shared" si="9"/>
        <v>○</v>
      </c>
      <c r="AA26" s="216"/>
      <c r="AB26" s="165"/>
      <c r="AC26" s="165"/>
      <c r="AD26" s="217"/>
    </row>
    <row r="27" spans="1:30" s="1" customFormat="1" ht="16.5" customHeight="1">
      <c r="A27" s="96" t="str">
        <f t="shared" si="4"/>
        <v/>
      </c>
      <c r="B27" s="97" t="s">
        <v>193</v>
      </c>
      <c r="C27" s="102" t="s">
        <v>204</v>
      </c>
      <c r="D27" s="43" t="s">
        <v>113</v>
      </c>
      <c r="E27" s="104"/>
      <c r="F27" s="104"/>
      <c r="G27" s="165" t="str">
        <f t="shared" si="5"/>
        <v/>
      </c>
      <c r="H27" s="165" t="str">
        <f t="shared" si="3"/>
        <v/>
      </c>
      <c r="I27" s="104"/>
      <c r="J27" s="123"/>
      <c r="K27" s="104"/>
      <c r="L27" s="41" t="str">
        <f t="shared" si="6"/>
        <v/>
      </c>
      <c r="M27" s="106"/>
      <c r="N27" s="107"/>
      <c r="O27" s="127"/>
      <c r="P27" s="105"/>
      <c r="Q27" s="165"/>
      <c r="R27" s="165"/>
      <c r="S27" s="165"/>
      <c r="T27" s="165"/>
      <c r="U27" s="165"/>
      <c r="V27" s="165"/>
      <c r="W27" s="165"/>
      <c r="X27" s="207" t="str">
        <f t="shared" si="7"/>
        <v>○</v>
      </c>
      <c r="Y27" s="207" t="str">
        <f t="shared" si="8"/>
        <v>○</v>
      </c>
      <c r="Z27" s="217" t="str">
        <f t="shared" si="9"/>
        <v>○</v>
      </c>
      <c r="AA27" s="216"/>
      <c r="AB27" s="165"/>
      <c r="AC27" s="165"/>
      <c r="AD27" s="217"/>
    </row>
    <row r="28" spans="1:30" s="1" customFormat="1" ht="16.5" customHeight="1">
      <c r="A28" s="96" t="str">
        <f t="shared" si="4"/>
        <v/>
      </c>
      <c r="B28" s="97" t="s">
        <v>193</v>
      </c>
      <c r="C28" s="102" t="s">
        <v>205</v>
      </c>
      <c r="D28" s="43" t="s">
        <v>113</v>
      </c>
      <c r="E28" s="104"/>
      <c r="F28" s="104"/>
      <c r="G28" s="165" t="str">
        <f t="shared" si="5"/>
        <v/>
      </c>
      <c r="H28" s="165" t="str">
        <f t="shared" si="3"/>
        <v/>
      </c>
      <c r="I28" s="104"/>
      <c r="J28" s="123"/>
      <c r="K28" s="104"/>
      <c r="L28" s="41" t="str">
        <f t="shared" si="6"/>
        <v/>
      </c>
      <c r="M28" s="139"/>
      <c r="N28" s="139"/>
      <c r="O28" s="143"/>
      <c r="P28" s="105"/>
      <c r="Q28" s="165"/>
      <c r="R28" s="165"/>
      <c r="S28" s="165"/>
      <c r="T28" s="165"/>
      <c r="U28" s="165"/>
      <c r="V28" s="165"/>
      <c r="W28" s="165"/>
      <c r="X28" s="207" t="str">
        <f t="shared" si="7"/>
        <v>○</v>
      </c>
      <c r="Y28" s="207" t="str">
        <f t="shared" si="8"/>
        <v>○</v>
      </c>
      <c r="Z28" s="217" t="str">
        <f t="shared" si="9"/>
        <v>○</v>
      </c>
      <c r="AA28" s="216"/>
      <c r="AB28" s="165"/>
      <c r="AC28" s="165"/>
      <c r="AD28" s="217"/>
    </row>
    <row r="29" spans="1:30" s="1" customFormat="1" ht="16.5" customHeight="1">
      <c r="A29" s="96" t="str">
        <f t="shared" si="4"/>
        <v/>
      </c>
      <c r="B29" s="97" t="s">
        <v>193</v>
      </c>
      <c r="C29" s="102" t="s">
        <v>206</v>
      </c>
      <c r="D29" s="43" t="s">
        <v>113</v>
      </c>
      <c r="E29" s="104"/>
      <c r="F29" s="104"/>
      <c r="G29" s="165" t="str">
        <f t="shared" si="5"/>
        <v/>
      </c>
      <c r="H29" s="165" t="str">
        <f t="shared" si="3"/>
        <v/>
      </c>
      <c r="I29" s="104"/>
      <c r="J29" s="123"/>
      <c r="K29" s="104"/>
      <c r="L29" s="41" t="str">
        <f t="shared" si="6"/>
        <v/>
      </c>
      <c r="M29" s="139"/>
      <c r="N29" s="139"/>
      <c r="O29" s="143"/>
      <c r="P29" s="105"/>
      <c r="Q29" s="165"/>
      <c r="R29" s="165"/>
      <c r="S29" s="165"/>
      <c r="T29" s="165"/>
      <c r="U29" s="165"/>
      <c r="V29" s="165"/>
      <c r="W29" s="165"/>
      <c r="X29" s="207" t="str">
        <f t="shared" si="7"/>
        <v>○</v>
      </c>
      <c r="Y29" s="207" t="str">
        <f t="shared" si="8"/>
        <v>○</v>
      </c>
      <c r="Z29" s="217" t="str">
        <f>IF($E29=$E$37,"○",IF($E29=$E$38,"○",IF($E29=$E$39,"○","")))</f>
        <v>○</v>
      </c>
      <c r="AA29" s="216"/>
      <c r="AB29" s="165"/>
      <c r="AC29" s="165"/>
      <c r="AD29" s="217"/>
    </row>
    <row r="30" spans="1:30" s="1" customFormat="1" ht="16.5" customHeight="1">
      <c r="A30" s="96" t="str">
        <f t="shared" si="4"/>
        <v/>
      </c>
      <c r="B30" s="97" t="s">
        <v>193</v>
      </c>
      <c r="C30" s="102" t="s">
        <v>207</v>
      </c>
      <c r="D30" s="43" t="s">
        <v>113</v>
      </c>
      <c r="E30" s="104"/>
      <c r="F30" s="104"/>
      <c r="G30" s="165" t="str">
        <f t="shared" si="5"/>
        <v/>
      </c>
      <c r="H30" s="165" t="str">
        <f t="shared" si="3"/>
        <v/>
      </c>
      <c r="I30" s="104"/>
      <c r="J30" s="123"/>
      <c r="K30" s="104"/>
      <c r="L30" s="41" t="str">
        <f t="shared" si="6"/>
        <v/>
      </c>
      <c r="M30" s="139"/>
      <c r="N30" s="139"/>
      <c r="O30" s="143"/>
      <c r="P30" s="105"/>
      <c r="Q30" s="165"/>
      <c r="R30" s="165"/>
      <c r="S30" s="165"/>
      <c r="T30" s="165"/>
      <c r="U30" s="165"/>
      <c r="V30" s="165"/>
      <c r="W30" s="165"/>
      <c r="X30" s="207" t="str">
        <f t="shared" si="7"/>
        <v>○</v>
      </c>
      <c r="Y30" s="207" t="str">
        <f t="shared" si="8"/>
        <v>○</v>
      </c>
      <c r="Z30" s="217" t="str">
        <f t="shared" si="9"/>
        <v>○</v>
      </c>
      <c r="AA30" s="216"/>
      <c r="AB30" s="165"/>
      <c r="AC30" s="165"/>
      <c r="AD30" s="217"/>
    </row>
    <row r="31" spans="1:30" s="1" customFormat="1" ht="16.5" customHeight="1">
      <c r="A31" s="96" t="str">
        <f t="shared" si="4"/>
        <v/>
      </c>
      <c r="B31" s="97" t="s">
        <v>193</v>
      </c>
      <c r="C31" s="102" t="s">
        <v>208</v>
      </c>
      <c r="D31" s="43" t="s">
        <v>113</v>
      </c>
      <c r="E31" s="105"/>
      <c r="F31" s="104"/>
      <c r="G31" s="165" t="str">
        <f t="shared" si="5"/>
        <v/>
      </c>
      <c r="H31" s="165" t="str">
        <f t="shared" si="3"/>
        <v/>
      </c>
      <c r="I31" s="104"/>
      <c r="J31" s="123"/>
      <c r="K31" s="104"/>
      <c r="L31" s="41" t="str">
        <f t="shared" si="6"/>
        <v/>
      </c>
      <c r="M31" s="139"/>
      <c r="N31" s="139"/>
      <c r="O31" s="143"/>
      <c r="P31" s="105"/>
      <c r="Q31" s="165"/>
      <c r="R31" s="165"/>
      <c r="S31" s="165"/>
      <c r="T31" s="165"/>
      <c r="U31" s="165"/>
      <c r="V31" s="165"/>
      <c r="W31" s="165"/>
      <c r="X31" s="207" t="str">
        <f t="shared" si="7"/>
        <v>○</v>
      </c>
      <c r="Y31" s="207" t="str">
        <f t="shared" si="8"/>
        <v>○</v>
      </c>
      <c r="Z31" s="217" t="str">
        <f t="shared" si="9"/>
        <v>○</v>
      </c>
      <c r="AA31" s="216"/>
      <c r="AB31" s="165"/>
      <c r="AC31" s="165"/>
      <c r="AD31" s="217"/>
    </row>
    <row r="32" spans="1:30" s="1" customFormat="1" ht="16.5" customHeight="1">
      <c r="A32" s="96" t="str">
        <f t="shared" si="4"/>
        <v/>
      </c>
      <c r="B32" s="97" t="s">
        <v>193</v>
      </c>
      <c r="C32" s="102" t="s">
        <v>209</v>
      </c>
      <c r="D32" s="43" t="s">
        <v>113</v>
      </c>
      <c r="E32" s="104"/>
      <c r="F32" s="104"/>
      <c r="G32" s="165" t="str">
        <f t="shared" si="5"/>
        <v/>
      </c>
      <c r="H32" s="165" t="str">
        <f t="shared" si="3"/>
        <v/>
      </c>
      <c r="I32" s="104"/>
      <c r="J32" s="123"/>
      <c r="K32" s="104"/>
      <c r="L32" s="41" t="str">
        <f t="shared" si="6"/>
        <v/>
      </c>
      <c r="M32" s="139"/>
      <c r="N32" s="139"/>
      <c r="O32" s="143"/>
      <c r="P32" s="105"/>
      <c r="Q32" s="165"/>
      <c r="R32" s="165"/>
      <c r="S32" s="165"/>
      <c r="T32" s="165"/>
      <c r="U32" s="165"/>
      <c r="V32" s="165"/>
      <c r="W32" s="165"/>
      <c r="X32" s="207" t="str">
        <f t="shared" si="7"/>
        <v>○</v>
      </c>
      <c r="Y32" s="207" t="str">
        <f t="shared" si="8"/>
        <v>○</v>
      </c>
      <c r="Z32" s="217" t="str">
        <f t="shared" si="9"/>
        <v>○</v>
      </c>
      <c r="AA32" s="216"/>
      <c r="AB32" s="165"/>
      <c r="AC32" s="165"/>
      <c r="AD32" s="217"/>
    </row>
    <row r="33" spans="1:30" s="1" customFormat="1" ht="16.5" customHeight="1">
      <c r="A33" s="96" t="str">
        <f t="shared" si="4"/>
        <v/>
      </c>
      <c r="B33" s="97" t="s">
        <v>193</v>
      </c>
      <c r="C33" s="102" t="s">
        <v>213</v>
      </c>
      <c r="D33" s="102"/>
      <c r="E33" s="104"/>
      <c r="F33" s="104"/>
      <c r="G33" s="165" t="str">
        <f t="shared" si="5"/>
        <v/>
      </c>
      <c r="H33" s="165" t="str">
        <f t="shared" si="3"/>
        <v/>
      </c>
      <c r="I33" s="104"/>
      <c r="J33" s="123"/>
      <c r="K33" s="104"/>
      <c r="L33" s="41" t="str">
        <f>IF(E33="","","補欠")</f>
        <v/>
      </c>
      <c r="M33" s="139"/>
      <c r="N33" s="139"/>
      <c r="O33" s="127"/>
      <c r="P33" s="105"/>
      <c r="Q33" s="165"/>
      <c r="R33" s="165"/>
      <c r="S33" s="165"/>
      <c r="T33" s="165"/>
      <c r="U33" s="165"/>
      <c r="V33" s="165"/>
      <c r="W33" s="165"/>
      <c r="X33" s="207" t="str">
        <f t="shared" si="7"/>
        <v>○</v>
      </c>
      <c r="Y33" s="207" t="str">
        <f t="shared" si="8"/>
        <v>○</v>
      </c>
      <c r="Z33" s="217" t="str">
        <f t="shared" si="9"/>
        <v>○</v>
      </c>
      <c r="AA33" s="216"/>
      <c r="AB33" s="165"/>
      <c r="AC33" s="165"/>
      <c r="AD33" s="217"/>
    </row>
    <row r="34" spans="1:30" s="1" customFormat="1" ht="16.5" customHeight="1">
      <c r="A34" s="96" t="str">
        <f t="shared" si="4"/>
        <v/>
      </c>
      <c r="B34" s="97" t="s">
        <v>193</v>
      </c>
      <c r="C34" s="102" t="s">
        <v>210</v>
      </c>
      <c r="D34" s="102"/>
      <c r="E34" s="104"/>
      <c r="F34" s="104"/>
      <c r="G34" s="165" t="str">
        <f t="shared" si="5"/>
        <v/>
      </c>
      <c r="H34" s="165" t="str">
        <f t="shared" si="3"/>
        <v/>
      </c>
      <c r="I34" s="104"/>
      <c r="J34" s="123"/>
      <c r="K34" s="104"/>
      <c r="L34" s="41" t="str">
        <f>IF(E34="","","補欠")</f>
        <v/>
      </c>
      <c r="M34" s="139"/>
      <c r="N34" s="139"/>
      <c r="O34" s="127"/>
      <c r="P34" s="105"/>
      <c r="Q34" s="165"/>
      <c r="R34" s="165"/>
      <c r="S34" s="165"/>
      <c r="T34" s="165"/>
      <c r="U34" s="165"/>
      <c r="V34" s="165"/>
      <c r="W34" s="165"/>
      <c r="X34" s="207" t="str">
        <f t="shared" si="7"/>
        <v>○</v>
      </c>
      <c r="Y34" s="207" t="str">
        <f t="shared" si="8"/>
        <v>○</v>
      </c>
      <c r="Z34" s="217" t="str">
        <f t="shared" si="9"/>
        <v>○</v>
      </c>
      <c r="AA34" s="216"/>
      <c r="AB34" s="165"/>
      <c r="AC34" s="165"/>
      <c r="AD34" s="217"/>
    </row>
    <row r="35" spans="1:30" s="1" customFormat="1" ht="16.5" customHeight="1">
      <c r="A35" s="96" t="str">
        <f t="shared" si="4"/>
        <v/>
      </c>
      <c r="B35" s="97" t="s">
        <v>193</v>
      </c>
      <c r="C35" s="102" t="s">
        <v>211</v>
      </c>
      <c r="D35" s="102"/>
      <c r="E35" s="104"/>
      <c r="F35" s="104"/>
      <c r="G35" s="165" t="str">
        <f t="shared" si="5"/>
        <v/>
      </c>
      <c r="H35" s="165" t="str">
        <f t="shared" si="3"/>
        <v/>
      </c>
      <c r="I35" s="104"/>
      <c r="J35" s="123"/>
      <c r="K35" s="104"/>
      <c r="L35" s="41" t="str">
        <f>IF(E35="","","補欠")</f>
        <v/>
      </c>
      <c r="M35" s="139"/>
      <c r="N35" s="139"/>
      <c r="O35" s="127"/>
      <c r="P35" s="105"/>
      <c r="Q35" s="165"/>
      <c r="R35" s="165"/>
      <c r="S35" s="165"/>
      <c r="T35" s="165"/>
      <c r="U35" s="165"/>
      <c r="V35" s="165"/>
      <c r="W35" s="165"/>
      <c r="X35" s="207" t="str">
        <f t="shared" si="7"/>
        <v>○</v>
      </c>
      <c r="Y35" s="207" t="str">
        <f t="shared" si="8"/>
        <v>○</v>
      </c>
      <c r="Z35" s="217" t="str">
        <f t="shared" si="9"/>
        <v>○</v>
      </c>
      <c r="AA35" s="216"/>
      <c r="AB35" s="165"/>
      <c r="AC35" s="165"/>
      <c r="AD35" s="217"/>
    </row>
    <row r="36" spans="1:30" s="1" customFormat="1" ht="16.5" customHeight="1">
      <c r="A36" s="96" t="str">
        <f t="shared" si="4"/>
        <v/>
      </c>
      <c r="B36" s="97" t="s">
        <v>193</v>
      </c>
      <c r="C36" s="102" t="s">
        <v>212</v>
      </c>
      <c r="D36" s="102"/>
      <c r="E36" s="104"/>
      <c r="F36" s="104"/>
      <c r="G36" s="165" t="str">
        <f t="shared" si="5"/>
        <v/>
      </c>
      <c r="H36" s="165" t="str">
        <f t="shared" si="3"/>
        <v/>
      </c>
      <c r="I36" s="104"/>
      <c r="J36" s="123"/>
      <c r="K36" s="104"/>
      <c r="L36" s="41" t="str">
        <f>IF(E36="","","補欠")</f>
        <v/>
      </c>
      <c r="M36" s="139"/>
      <c r="N36" s="139"/>
      <c r="O36" s="127"/>
      <c r="P36" s="105"/>
      <c r="Q36" s="165"/>
      <c r="R36" s="165"/>
      <c r="S36" s="165"/>
      <c r="T36" s="165"/>
      <c r="U36" s="165"/>
      <c r="V36" s="165"/>
      <c r="W36" s="165"/>
      <c r="X36" s="207" t="str">
        <f t="shared" si="7"/>
        <v>○</v>
      </c>
      <c r="Y36" s="207" t="str">
        <f t="shared" si="8"/>
        <v>○</v>
      </c>
      <c r="Z36" s="217" t="str">
        <f t="shared" si="9"/>
        <v>○</v>
      </c>
      <c r="AA36" s="216"/>
      <c r="AB36" s="165"/>
      <c r="AC36" s="165"/>
      <c r="AD36" s="217"/>
    </row>
    <row r="37" spans="1:30" s="1" customFormat="1" ht="16.5" customHeight="1">
      <c r="A37" s="96" t="str">
        <f t="shared" si="4"/>
        <v/>
      </c>
      <c r="B37" s="97" t="s">
        <v>193</v>
      </c>
      <c r="C37" s="102" t="s">
        <v>219</v>
      </c>
      <c r="D37" s="69" t="s">
        <v>351</v>
      </c>
      <c r="E37" s="104"/>
      <c r="F37" s="104"/>
      <c r="G37" s="165" t="str">
        <f t="shared" si="5"/>
        <v/>
      </c>
      <c r="H37" s="165" t="str">
        <f t="shared" si="3"/>
        <v/>
      </c>
      <c r="I37" s="104"/>
      <c r="J37" s="123"/>
      <c r="K37" s="104"/>
      <c r="L37" s="41" t="str">
        <f>IF(E37="","","正選手")</f>
        <v/>
      </c>
      <c r="M37" s="211"/>
      <c r="N37" s="107"/>
      <c r="O37" s="127"/>
      <c r="P37" s="105"/>
      <c r="Q37" s="165"/>
      <c r="R37" s="165"/>
      <c r="S37" s="165"/>
      <c r="T37" s="165"/>
      <c r="U37" s="165"/>
      <c r="V37" s="165"/>
      <c r="W37" s="165"/>
      <c r="X37" s="207" t="str">
        <f t="shared" si="7"/>
        <v>○</v>
      </c>
      <c r="Y37" s="207" t="str">
        <f t="shared" si="8"/>
        <v>○</v>
      </c>
      <c r="Z37" s="217" t="str">
        <f t="shared" si="9"/>
        <v>○</v>
      </c>
      <c r="AA37" s="216"/>
      <c r="AB37" s="165"/>
      <c r="AC37" s="165"/>
      <c r="AD37" s="217"/>
    </row>
    <row r="38" spans="1:30" s="1" customFormat="1" ht="16.5" customHeight="1">
      <c r="A38" s="96" t="str">
        <f t="shared" si="4"/>
        <v/>
      </c>
      <c r="B38" s="97" t="s">
        <v>193</v>
      </c>
      <c r="C38" s="102" t="s">
        <v>214</v>
      </c>
      <c r="D38" s="69" t="s">
        <v>351</v>
      </c>
      <c r="E38" s="104"/>
      <c r="F38" s="104"/>
      <c r="G38" s="165" t="str">
        <f t="shared" si="5"/>
        <v/>
      </c>
      <c r="H38" s="165" t="str">
        <f t="shared" si="3"/>
        <v/>
      </c>
      <c r="I38" s="104"/>
      <c r="J38" s="123"/>
      <c r="K38" s="104"/>
      <c r="L38" s="41" t="str">
        <f>IF(E38="","","正選手")</f>
        <v/>
      </c>
      <c r="M38" s="211"/>
      <c r="N38" s="107"/>
      <c r="O38" s="127"/>
      <c r="P38" s="105"/>
      <c r="Q38" s="165"/>
      <c r="R38" s="165"/>
      <c r="S38" s="165"/>
      <c r="T38" s="165"/>
      <c r="U38" s="165"/>
      <c r="V38" s="165"/>
      <c r="W38" s="165"/>
      <c r="X38" s="207" t="str">
        <f t="shared" si="7"/>
        <v>○</v>
      </c>
      <c r="Y38" s="207" t="str">
        <f t="shared" si="8"/>
        <v>○</v>
      </c>
      <c r="Z38" s="217" t="str">
        <f t="shared" ref="Z38:Z41" si="10">IF($E38=$E$37,"○",IF($E38=$E$38,"○",IF($E38=$E$39,"○","")))</f>
        <v>○</v>
      </c>
      <c r="AA38" s="216"/>
      <c r="AB38" s="165"/>
      <c r="AC38" s="165"/>
      <c r="AD38" s="217"/>
    </row>
    <row r="39" spans="1:30" s="1" customFormat="1" ht="16.5" customHeight="1">
      <c r="A39" s="96" t="str">
        <f t="shared" si="4"/>
        <v/>
      </c>
      <c r="B39" s="97" t="s">
        <v>193</v>
      </c>
      <c r="C39" s="102" t="s">
        <v>215</v>
      </c>
      <c r="D39" s="69" t="s">
        <v>351</v>
      </c>
      <c r="E39" s="104"/>
      <c r="F39" s="104"/>
      <c r="G39" s="165" t="str">
        <f t="shared" si="5"/>
        <v/>
      </c>
      <c r="H39" s="165" t="str">
        <f t="shared" si="3"/>
        <v/>
      </c>
      <c r="I39" s="104"/>
      <c r="J39" s="123"/>
      <c r="K39" s="104"/>
      <c r="L39" s="41" t="str">
        <f>IF(E39="","","正選手")</f>
        <v/>
      </c>
      <c r="M39" s="211"/>
      <c r="N39" s="107"/>
      <c r="O39" s="127"/>
      <c r="P39" s="105"/>
      <c r="Q39" s="165"/>
      <c r="R39" s="165"/>
      <c r="S39" s="165"/>
      <c r="T39" s="165"/>
      <c r="U39" s="165"/>
      <c r="V39" s="165"/>
      <c r="W39" s="165"/>
      <c r="X39" s="207" t="str">
        <f t="shared" si="7"/>
        <v>○</v>
      </c>
      <c r="Y39" s="207" t="str">
        <f t="shared" si="8"/>
        <v>○</v>
      </c>
      <c r="Z39" s="217" t="str">
        <f t="shared" si="10"/>
        <v>○</v>
      </c>
      <c r="AA39" s="216"/>
      <c r="AB39" s="165"/>
      <c r="AC39" s="165"/>
      <c r="AD39" s="217"/>
    </row>
    <row r="40" spans="1:30" s="1" customFormat="1" ht="16.5" customHeight="1">
      <c r="A40" s="96" t="str">
        <f t="shared" si="4"/>
        <v/>
      </c>
      <c r="B40" s="97" t="s">
        <v>193</v>
      </c>
      <c r="C40" s="102" t="s">
        <v>216</v>
      </c>
      <c r="D40" s="102"/>
      <c r="E40" s="104"/>
      <c r="F40" s="104"/>
      <c r="G40" s="165" t="str">
        <f t="shared" si="5"/>
        <v/>
      </c>
      <c r="H40" s="165" t="str">
        <f t="shared" si="3"/>
        <v/>
      </c>
      <c r="I40" s="104"/>
      <c r="J40" s="123"/>
      <c r="K40" s="104"/>
      <c r="L40" s="41" t="str">
        <f>IF(E40="","","補欠")</f>
        <v/>
      </c>
      <c r="M40" s="139"/>
      <c r="N40" s="139"/>
      <c r="O40" s="127"/>
      <c r="P40" s="105"/>
      <c r="Q40" s="165"/>
      <c r="R40" s="165"/>
      <c r="S40" s="165"/>
      <c r="T40" s="165"/>
      <c r="U40" s="165"/>
      <c r="V40" s="165"/>
      <c r="W40" s="165"/>
      <c r="X40" s="139"/>
      <c r="Y40" s="139"/>
      <c r="Z40" s="217" t="str">
        <f t="shared" si="10"/>
        <v>○</v>
      </c>
      <c r="AA40" s="216"/>
      <c r="AB40" s="165"/>
      <c r="AC40" s="165"/>
      <c r="AD40" s="217"/>
    </row>
    <row r="41" spans="1:30" s="1" customFormat="1" ht="16.5" customHeight="1">
      <c r="A41" s="96" t="str">
        <f t="shared" si="4"/>
        <v/>
      </c>
      <c r="B41" s="97" t="s">
        <v>193</v>
      </c>
      <c r="C41" s="102" t="s">
        <v>217</v>
      </c>
      <c r="D41" s="102"/>
      <c r="E41" s="104"/>
      <c r="F41" s="104"/>
      <c r="G41" s="165" t="str">
        <f t="shared" si="5"/>
        <v/>
      </c>
      <c r="H41" s="165" t="str">
        <f t="shared" si="3"/>
        <v/>
      </c>
      <c r="I41" s="104"/>
      <c r="J41" s="123"/>
      <c r="K41" s="104"/>
      <c r="L41" s="41" t="str">
        <f>IF(E41="","","補欠")</f>
        <v/>
      </c>
      <c r="M41" s="139"/>
      <c r="N41" s="139"/>
      <c r="O41" s="127"/>
      <c r="P41" s="105"/>
      <c r="Q41" s="165"/>
      <c r="R41" s="165"/>
      <c r="S41" s="165"/>
      <c r="T41" s="165"/>
      <c r="U41" s="165"/>
      <c r="V41" s="165"/>
      <c r="W41" s="165"/>
      <c r="X41" s="139"/>
      <c r="Y41" s="139"/>
      <c r="Z41" s="217" t="str">
        <f t="shared" si="10"/>
        <v>○</v>
      </c>
      <c r="AA41" s="216"/>
      <c r="AB41" s="165"/>
      <c r="AC41" s="165"/>
      <c r="AD41" s="217"/>
    </row>
    <row r="42" spans="1:30" s="1" customFormat="1" ht="16.5" customHeight="1">
      <c r="A42" s="96"/>
      <c r="B42" s="97" t="s">
        <v>4</v>
      </c>
      <c r="C42" s="102"/>
      <c r="D42" s="102"/>
      <c r="E42" s="165">
        <f>C6</f>
        <v>0</v>
      </c>
      <c r="F42" s="165"/>
      <c r="G42" s="165"/>
      <c r="H42" s="165">
        <f>IF(E42="","",$C$4)</f>
        <v>0</v>
      </c>
      <c r="I42" s="165"/>
      <c r="J42" s="165"/>
      <c r="K42" s="165"/>
      <c r="L42" s="145" t="s">
        <v>4</v>
      </c>
      <c r="M42" s="165"/>
      <c r="N42" s="165"/>
      <c r="O42" s="126"/>
      <c r="P42" s="105"/>
      <c r="Q42" s="165"/>
      <c r="R42" s="165"/>
      <c r="S42" s="165"/>
      <c r="T42" s="165"/>
      <c r="U42" s="165"/>
      <c r="V42" s="165"/>
      <c r="W42" s="165"/>
      <c r="X42" s="165"/>
      <c r="Y42" s="165"/>
      <c r="Z42" s="217"/>
      <c r="AA42" s="216"/>
      <c r="AB42" s="165"/>
      <c r="AC42" s="165"/>
      <c r="AD42" s="217"/>
    </row>
    <row r="43" spans="1:30" s="1" customFormat="1" ht="16.5" customHeight="1">
      <c r="A43" s="96"/>
      <c r="B43" s="97" t="s">
        <v>178</v>
      </c>
      <c r="C43" s="102"/>
      <c r="D43" s="102"/>
      <c r="E43" s="165">
        <f>C7</f>
        <v>0</v>
      </c>
      <c r="F43" s="165"/>
      <c r="G43" s="165"/>
      <c r="H43" s="165">
        <f>IF(E43="","",$C$4)</f>
        <v>0</v>
      </c>
      <c r="I43" s="165"/>
      <c r="J43" s="165"/>
      <c r="K43" s="165"/>
      <c r="L43" s="41" t="s">
        <v>181</v>
      </c>
      <c r="M43" s="165"/>
      <c r="N43" s="165"/>
      <c r="O43" s="126"/>
      <c r="P43" s="105"/>
      <c r="Q43" s="165"/>
      <c r="R43" s="165"/>
      <c r="S43" s="165"/>
      <c r="T43" s="165"/>
      <c r="U43" s="165"/>
      <c r="V43" s="165"/>
      <c r="W43" s="165"/>
      <c r="X43" s="165"/>
      <c r="Y43" s="165"/>
      <c r="Z43" s="217"/>
      <c r="AA43" s="216"/>
      <c r="AB43" s="165"/>
      <c r="AC43" s="165"/>
      <c r="AD43" s="217"/>
    </row>
    <row r="44" spans="1:30" s="1" customFormat="1" ht="16.5" customHeight="1">
      <c r="A44" s="96" t="str">
        <f t="shared" si="4"/>
        <v/>
      </c>
      <c r="B44" s="97" t="s">
        <v>218</v>
      </c>
      <c r="C44" s="102" t="s">
        <v>305</v>
      </c>
      <c r="D44" s="40" t="s">
        <v>350</v>
      </c>
      <c r="E44" s="104"/>
      <c r="F44" s="104"/>
      <c r="G44" s="165" t="str">
        <f t="shared" si="5"/>
        <v/>
      </c>
      <c r="H44" s="165" t="str">
        <f t="shared" si="3"/>
        <v/>
      </c>
      <c r="I44" s="104"/>
      <c r="J44" s="123"/>
      <c r="K44" s="104"/>
      <c r="L44" s="41" t="str">
        <f>IF(E44="","","女子選手")</f>
        <v/>
      </c>
      <c r="M44" s="134"/>
      <c r="N44" s="107"/>
      <c r="O44" s="127"/>
      <c r="P44" s="105"/>
      <c r="Q44" s="165"/>
      <c r="R44" s="165"/>
      <c r="S44" s="165"/>
      <c r="T44" s="165"/>
      <c r="U44" s="165"/>
      <c r="V44" s="165"/>
      <c r="W44" s="165"/>
      <c r="X44" s="165"/>
      <c r="Y44" s="165"/>
      <c r="Z44" s="217"/>
      <c r="AA44" s="216" t="str">
        <f>IF($E44="","","○")</f>
        <v/>
      </c>
      <c r="AB44" s="165"/>
      <c r="AC44" s="165"/>
      <c r="AD44" s="217" t="str">
        <f>IF($E44=$E$56,"○",IF($E44=$E$57,"○",IF($E44=$E$58,"○",IF($E44=$E$60,"○",""))))</f>
        <v>○</v>
      </c>
    </row>
    <row r="45" spans="1:30" s="1" customFormat="1" ht="16.5" customHeight="1">
      <c r="A45" s="96" t="str">
        <f t="shared" si="4"/>
        <v/>
      </c>
      <c r="B45" s="97" t="s">
        <v>218</v>
      </c>
      <c r="C45" s="102" t="s">
        <v>306</v>
      </c>
      <c r="D45" s="40" t="s">
        <v>350</v>
      </c>
      <c r="E45" s="104"/>
      <c r="F45" s="104"/>
      <c r="G45" s="165" t="str">
        <f t="shared" si="5"/>
        <v/>
      </c>
      <c r="H45" s="165" t="str">
        <f t="shared" si="3"/>
        <v/>
      </c>
      <c r="I45" s="104"/>
      <c r="J45" s="123"/>
      <c r="K45" s="104"/>
      <c r="L45" s="41" t="str">
        <f t="shared" ref="L45:L60" si="11">IF(E45="","","女子選手")</f>
        <v/>
      </c>
      <c r="M45" s="134"/>
      <c r="N45" s="107"/>
      <c r="O45" s="127"/>
      <c r="P45" s="105"/>
      <c r="Q45" s="165"/>
      <c r="R45" s="165"/>
      <c r="S45" s="165"/>
      <c r="T45" s="165"/>
      <c r="U45" s="165"/>
      <c r="V45" s="165"/>
      <c r="W45" s="165"/>
      <c r="X45" s="165"/>
      <c r="Y45" s="165"/>
      <c r="Z45" s="217"/>
      <c r="AA45" s="216" t="str">
        <f>IF($E45="","","○")</f>
        <v/>
      </c>
      <c r="AB45" s="165"/>
      <c r="AC45" s="165"/>
      <c r="AD45" s="217" t="str">
        <f t="shared" ref="AD45:AD55" si="12">IF($E45=$E$56,"○",IF($E45=$E$57,"○",IF($E45=$E$58,"○",IF($E45=$E$60,"○",""))))</f>
        <v>○</v>
      </c>
    </row>
    <row r="46" spans="1:30" s="1" customFormat="1" ht="16.5" customHeight="1">
      <c r="A46" s="96" t="str">
        <f t="shared" si="4"/>
        <v/>
      </c>
      <c r="B46" s="97" t="s">
        <v>218</v>
      </c>
      <c r="C46" s="102" t="s">
        <v>307</v>
      </c>
      <c r="D46" s="40" t="s">
        <v>350</v>
      </c>
      <c r="E46" s="104"/>
      <c r="F46" s="104"/>
      <c r="G46" s="165" t="str">
        <f t="shared" si="5"/>
        <v/>
      </c>
      <c r="H46" s="165" t="str">
        <f t="shared" si="3"/>
        <v/>
      </c>
      <c r="I46" s="104"/>
      <c r="J46" s="123"/>
      <c r="K46" s="104"/>
      <c r="L46" s="41" t="str">
        <f t="shared" si="11"/>
        <v/>
      </c>
      <c r="M46" s="134"/>
      <c r="N46" s="107"/>
      <c r="O46" s="127"/>
      <c r="P46" s="105"/>
      <c r="Q46" s="165"/>
      <c r="R46" s="165"/>
      <c r="S46" s="165"/>
      <c r="T46" s="165"/>
      <c r="U46" s="165"/>
      <c r="V46" s="165"/>
      <c r="W46" s="165"/>
      <c r="X46" s="165"/>
      <c r="Y46" s="165"/>
      <c r="Z46" s="217"/>
      <c r="AA46" s="216" t="str">
        <f>IF($E46="","","○")</f>
        <v/>
      </c>
      <c r="AB46" s="165"/>
      <c r="AC46" s="165"/>
      <c r="AD46" s="217" t="str">
        <f t="shared" si="12"/>
        <v>○</v>
      </c>
    </row>
    <row r="47" spans="1:30" s="1" customFormat="1" ht="16.5" customHeight="1">
      <c r="A47" s="96" t="str">
        <f t="shared" si="4"/>
        <v/>
      </c>
      <c r="B47" s="97" t="s">
        <v>218</v>
      </c>
      <c r="C47" s="102" t="s">
        <v>308</v>
      </c>
      <c r="D47" s="40" t="s">
        <v>350</v>
      </c>
      <c r="E47" s="104"/>
      <c r="F47" s="104"/>
      <c r="G47" s="165" t="str">
        <f t="shared" si="5"/>
        <v/>
      </c>
      <c r="H47" s="165" t="str">
        <f t="shared" si="3"/>
        <v/>
      </c>
      <c r="I47" s="104"/>
      <c r="J47" s="123"/>
      <c r="K47" s="104"/>
      <c r="L47" s="41" t="str">
        <f t="shared" si="11"/>
        <v/>
      </c>
      <c r="M47" s="134"/>
      <c r="N47" s="107"/>
      <c r="O47" s="127"/>
      <c r="P47" s="105"/>
      <c r="Q47" s="165"/>
      <c r="R47" s="165"/>
      <c r="S47" s="165"/>
      <c r="T47" s="165"/>
      <c r="U47" s="165"/>
      <c r="V47" s="165"/>
      <c r="W47" s="165"/>
      <c r="X47" s="165"/>
      <c r="Y47" s="165"/>
      <c r="Z47" s="217"/>
      <c r="AA47" s="216" t="str">
        <f>IF($E47="","","○")</f>
        <v/>
      </c>
      <c r="AB47" s="165"/>
      <c r="AC47" s="165"/>
      <c r="AD47" s="217" t="str">
        <f t="shared" si="12"/>
        <v>○</v>
      </c>
    </row>
    <row r="48" spans="1:30" s="1" customFormat="1" ht="16.5" customHeight="1">
      <c r="A48" s="96" t="str">
        <f t="shared" si="4"/>
        <v/>
      </c>
      <c r="B48" s="97" t="s">
        <v>218</v>
      </c>
      <c r="C48" s="102" t="s">
        <v>224</v>
      </c>
      <c r="D48" s="40" t="s">
        <v>310</v>
      </c>
      <c r="E48" s="104"/>
      <c r="F48" s="104"/>
      <c r="G48" s="165" t="str">
        <f t="shared" si="5"/>
        <v/>
      </c>
      <c r="H48" s="165" t="str">
        <f t="shared" si="3"/>
        <v/>
      </c>
      <c r="I48" s="104"/>
      <c r="J48" s="123"/>
      <c r="K48" s="104"/>
      <c r="L48" s="41" t="str">
        <f t="shared" si="11"/>
        <v/>
      </c>
      <c r="M48" s="134"/>
      <c r="N48" s="107"/>
      <c r="O48" s="127"/>
      <c r="P48" s="105"/>
      <c r="Q48" s="165"/>
      <c r="R48" s="165"/>
      <c r="S48" s="165"/>
      <c r="T48" s="165"/>
      <c r="U48" s="165"/>
      <c r="V48" s="165"/>
      <c r="W48" s="165"/>
      <c r="X48" s="165"/>
      <c r="Y48" s="165"/>
      <c r="Z48" s="217"/>
      <c r="AA48" s="216"/>
      <c r="AB48" s="165" t="str">
        <f>IF($E48="","","○")</f>
        <v/>
      </c>
      <c r="AC48" s="165"/>
      <c r="AD48" s="217" t="str">
        <f t="shared" si="12"/>
        <v>○</v>
      </c>
    </row>
    <row r="49" spans="1:30" s="1" customFormat="1" ht="16.5" customHeight="1">
      <c r="A49" s="96" t="str">
        <f t="shared" si="4"/>
        <v/>
      </c>
      <c r="B49" s="97" t="s">
        <v>218</v>
      </c>
      <c r="C49" s="102" t="s">
        <v>220</v>
      </c>
      <c r="D49" s="40" t="s">
        <v>310</v>
      </c>
      <c r="E49" s="104"/>
      <c r="F49" s="104"/>
      <c r="G49" s="165" t="str">
        <f t="shared" si="5"/>
        <v/>
      </c>
      <c r="H49" s="165" t="str">
        <f t="shared" si="3"/>
        <v/>
      </c>
      <c r="I49" s="104"/>
      <c r="J49" s="123"/>
      <c r="K49" s="104"/>
      <c r="L49" s="41" t="str">
        <f t="shared" si="11"/>
        <v/>
      </c>
      <c r="M49" s="134"/>
      <c r="N49" s="107"/>
      <c r="O49" s="127"/>
      <c r="P49" s="105"/>
      <c r="Q49" s="165"/>
      <c r="R49" s="165"/>
      <c r="S49" s="165"/>
      <c r="T49" s="165"/>
      <c r="U49" s="165"/>
      <c r="V49" s="165"/>
      <c r="W49" s="165"/>
      <c r="X49" s="165"/>
      <c r="Y49" s="165"/>
      <c r="Z49" s="217"/>
      <c r="AA49" s="216"/>
      <c r="AB49" s="165" t="str">
        <f>IF($E49="","","○")</f>
        <v/>
      </c>
      <c r="AC49" s="165"/>
      <c r="AD49" s="217" t="str">
        <f t="shared" si="12"/>
        <v>○</v>
      </c>
    </row>
    <row r="50" spans="1:30" s="1" customFormat="1" ht="16.5" customHeight="1">
      <c r="A50" s="96" t="str">
        <f t="shared" si="4"/>
        <v/>
      </c>
      <c r="B50" s="97" t="s">
        <v>218</v>
      </c>
      <c r="C50" s="102" t="s">
        <v>221</v>
      </c>
      <c r="D50" s="40" t="s">
        <v>310</v>
      </c>
      <c r="E50" s="104"/>
      <c r="F50" s="104"/>
      <c r="G50" s="165" t="str">
        <f t="shared" si="5"/>
        <v/>
      </c>
      <c r="H50" s="165" t="str">
        <f t="shared" si="3"/>
        <v/>
      </c>
      <c r="I50" s="104"/>
      <c r="J50" s="123"/>
      <c r="K50" s="104"/>
      <c r="L50" s="41" t="str">
        <f t="shared" si="11"/>
        <v/>
      </c>
      <c r="M50" s="134"/>
      <c r="N50" s="107"/>
      <c r="O50" s="127"/>
      <c r="P50" s="105"/>
      <c r="Q50" s="165"/>
      <c r="R50" s="165"/>
      <c r="S50" s="165"/>
      <c r="T50" s="165"/>
      <c r="U50" s="165"/>
      <c r="V50" s="165"/>
      <c r="W50" s="165"/>
      <c r="X50" s="165"/>
      <c r="Y50" s="165"/>
      <c r="Z50" s="217"/>
      <c r="AA50" s="216"/>
      <c r="AB50" s="165" t="str">
        <f>IF($E50="","","○")</f>
        <v/>
      </c>
      <c r="AC50" s="165"/>
      <c r="AD50" s="217" t="str">
        <f t="shared" si="12"/>
        <v>○</v>
      </c>
    </row>
    <row r="51" spans="1:30" s="1" customFormat="1" ht="16.5" customHeight="1">
      <c r="A51" s="96" t="str">
        <f t="shared" si="4"/>
        <v/>
      </c>
      <c r="B51" s="97" t="s">
        <v>218</v>
      </c>
      <c r="C51" s="102" t="s">
        <v>222</v>
      </c>
      <c r="D51" s="40" t="s">
        <v>310</v>
      </c>
      <c r="E51" s="104"/>
      <c r="F51" s="104"/>
      <c r="G51" s="165" t="str">
        <f t="shared" si="5"/>
        <v/>
      </c>
      <c r="H51" s="165" t="str">
        <f t="shared" si="3"/>
        <v/>
      </c>
      <c r="I51" s="104"/>
      <c r="J51" s="123"/>
      <c r="K51" s="104"/>
      <c r="L51" s="41" t="str">
        <f t="shared" si="11"/>
        <v/>
      </c>
      <c r="M51" s="134"/>
      <c r="N51" s="107"/>
      <c r="O51" s="127"/>
      <c r="P51" s="105"/>
      <c r="Q51" s="165"/>
      <c r="R51" s="165"/>
      <c r="S51" s="165"/>
      <c r="T51" s="165"/>
      <c r="U51" s="165"/>
      <c r="V51" s="165"/>
      <c r="W51" s="165"/>
      <c r="X51" s="165"/>
      <c r="Y51" s="165"/>
      <c r="Z51" s="217"/>
      <c r="AA51" s="216"/>
      <c r="AB51" s="165" t="str">
        <f>IF($E51="","","○")</f>
        <v/>
      </c>
      <c r="AC51" s="165"/>
      <c r="AD51" s="217" t="str">
        <f t="shared" si="12"/>
        <v>○</v>
      </c>
    </row>
    <row r="52" spans="1:30" s="1" customFormat="1" ht="16.5" customHeight="1">
      <c r="A52" s="96" t="str">
        <f t="shared" si="4"/>
        <v/>
      </c>
      <c r="B52" s="97" t="s">
        <v>218</v>
      </c>
      <c r="C52" s="102" t="s">
        <v>227</v>
      </c>
      <c r="D52" s="40" t="s">
        <v>115</v>
      </c>
      <c r="E52" s="104"/>
      <c r="F52" s="104"/>
      <c r="G52" s="165" t="str">
        <f t="shared" si="5"/>
        <v/>
      </c>
      <c r="H52" s="165" t="str">
        <f t="shared" si="3"/>
        <v/>
      </c>
      <c r="I52" s="104"/>
      <c r="J52" s="123"/>
      <c r="K52" s="104"/>
      <c r="L52" s="41" t="str">
        <f t="shared" si="11"/>
        <v/>
      </c>
      <c r="M52" s="106"/>
      <c r="N52" s="107"/>
      <c r="O52" s="127"/>
      <c r="P52" s="105"/>
      <c r="Q52" s="165"/>
      <c r="R52" s="165"/>
      <c r="S52" s="165"/>
      <c r="T52" s="165"/>
      <c r="U52" s="165"/>
      <c r="V52" s="165"/>
      <c r="W52" s="165"/>
      <c r="X52" s="165"/>
      <c r="Y52" s="165"/>
      <c r="Z52" s="217"/>
      <c r="AA52" s="216"/>
      <c r="AB52" s="165"/>
      <c r="AC52" s="165" t="str">
        <f>IF($E52="","","○")</f>
        <v/>
      </c>
      <c r="AD52" s="217" t="str">
        <f t="shared" si="12"/>
        <v>○</v>
      </c>
    </row>
    <row r="53" spans="1:30" s="1" customFormat="1" ht="16.5" customHeight="1">
      <c r="A53" s="96" t="str">
        <f t="shared" si="4"/>
        <v/>
      </c>
      <c r="B53" s="97" t="s">
        <v>218</v>
      </c>
      <c r="C53" s="102" t="s">
        <v>225</v>
      </c>
      <c r="D53" s="40" t="s">
        <v>115</v>
      </c>
      <c r="E53" s="104"/>
      <c r="F53" s="104"/>
      <c r="G53" s="165" t="str">
        <f t="shared" si="5"/>
        <v/>
      </c>
      <c r="H53" s="165" t="str">
        <f t="shared" si="3"/>
        <v/>
      </c>
      <c r="I53" s="104"/>
      <c r="J53" s="123"/>
      <c r="K53" s="104"/>
      <c r="L53" s="41" t="str">
        <f t="shared" si="11"/>
        <v/>
      </c>
      <c r="M53" s="106"/>
      <c r="N53" s="107"/>
      <c r="O53" s="127"/>
      <c r="P53" s="105"/>
      <c r="Q53" s="165"/>
      <c r="R53" s="165"/>
      <c r="S53" s="165"/>
      <c r="T53" s="165"/>
      <c r="U53" s="165"/>
      <c r="V53" s="165"/>
      <c r="W53" s="165"/>
      <c r="X53" s="165"/>
      <c r="Y53" s="165"/>
      <c r="Z53" s="217"/>
      <c r="AA53" s="216"/>
      <c r="AB53" s="165"/>
      <c r="AC53" s="165" t="str">
        <f>IF($E53="","","○")</f>
        <v/>
      </c>
      <c r="AD53" s="217" t="str">
        <f t="shared" si="12"/>
        <v>○</v>
      </c>
    </row>
    <row r="54" spans="1:30" s="1" customFormat="1" ht="16.5" customHeight="1">
      <c r="A54" s="96" t="str">
        <f t="shared" si="4"/>
        <v/>
      </c>
      <c r="B54" s="97" t="s">
        <v>218</v>
      </c>
      <c r="C54" s="102" t="s">
        <v>226</v>
      </c>
      <c r="D54" s="40" t="s">
        <v>115</v>
      </c>
      <c r="E54" s="104"/>
      <c r="F54" s="104"/>
      <c r="G54" s="165" t="str">
        <f t="shared" si="5"/>
        <v/>
      </c>
      <c r="H54" s="165" t="str">
        <f t="shared" si="3"/>
        <v/>
      </c>
      <c r="I54" s="104"/>
      <c r="J54" s="123"/>
      <c r="K54" s="104"/>
      <c r="L54" s="41" t="str">
        <f t="shared" si="11"/>
        <v/>
      </c>
      <c r="M54" s="106"/>
      <c r="N54" s="107"/>
      <c r="O54" s="127"/>
      <c r="P54" s="105"/>
      <c r="Q54" s="165"/>
      <c r="R54" s="165"/>
      <c r="S54" s="165"/>
      <c r="T54" s="165"/>
      <c r="U54" s="165"/>
      <c r="V54" s="165"/>
      <c r="W54" s="165"/>
      <c r="X54" s="165"/>
      <c r="Y54" s="165"/>
      <c r="Z54" s="217"/>
      <c r="AA54" s="216"/>
      <c r="AB54" s="165"/>
      <c r="AC54" s="165" t="str">
        <f>IF($E54="","","○")</f>
        <v/>
      </c>
      <c r="AD54" s="217" t="str">
        <f t="shared" si="12"/>
        <v>○</v>
      </c>
    </row>
    <row r="55" spans="1:30" s="1" customFormat="1" ht="16.5" customHeight="1">
      <c r="A55" s="96" t="str">
        <f t="shared" ref="A55" si="13">IF(E55="","",$A$14)</f>
        <v/>
      </c>
      <c r="B55" s="97" t="s">
        <v>218</v>
      </c>
      <c r="C55" s="102" t="s">
        <v>314</v>
      </c>
      <c r="D55" s="40" t="s">
        <v>115</v>
      </c>
      <c r="E55" s="104"/>
      <c r="F55" s="104"/>
      <c r="G55" s="165"/>
      <c r="H55" s="165"/>
      <c r="I55" s="104"/>
      <c r="J55" s="123"/>
      <c r="K55" s="104"/>
      <c r="L55" s="41"/>
      <c r="M55" s="106"/>
      <c r="N55" s="107"/>
      <c r="O55" s="127"/>
      <c r="P55" s="105"/>
      <c r="Q55" s="165"/>
      <c r="R55" s="165"/>
      <c r="S55" s="165"/>
      <c r="T55" s="165"/>
      <c r="U55" s="165"/>
      <c r="V55" s="165"/>
      <c r="W55" s="165"/>
      <c r="X55" s="165"/>
      <c r="Y55" s="165"/>
      <c r="Z55" s="217"/>
      <c r="AA55" s="216"/>
      <c r="AB55" s="165"/>
      <c r="AC55" s="165"/>
      <c r="AD55" s="217" t="str">
        <f t="shared" si="12"/>
        <v>○</v>
      </c>
    </row>
    <row r="56" spans="1:30" s="1" customFormat="1" ht="16.5" customHeight="1">
      <c r="A56" s="96" t="str">
        <f t="shared" si="4"/>
        <v/>
      </c>
      <c r="B56" s="97" t="s">
        <v>218</v>
      </c>
      <c r="C56" s="102" t="s">
        <v>228</v>
      </c>
      <c r="D56" s="69" t="s">
        <v>351</v>
      </c>
      <c r="E56" s="104"/>
      <c r="F56" s="104"/>
      <c r="G56" s="165" t="str">
        <f t="shared" si="5"/>
        <v/>
      </c>
      <c r="H56" s="165" t="str">
        <f t="shared" si="3"/>
        <v/>
      </c>
      <c r="I56" s="104"/>
      <c r="J56" s="123"/>
      <c r="K56" s="104"/>
      <c r="L56" s="41" t="str">
        <f t="shared" si="11"/>
        <v/>
      </c>
      <c r="M56" s="213"/>
      <c r="N56" s="107"/>
      <c r="O56" s="127"/>
      <c r="P56" s="105"/>
      <c r="Q56" s="165"/>
      <c r="R56" s="165"/>
      <c r="S56" s="165"/>
      <c r="T56" s="165"/>
      <c r="U56" s="165"/>
      <c r="V56" s="165"/>
      <c r="W56" s="165"/>
      <c r="X56" s="165"/>
      <c r="Y56" s="165"/>
      <c r="Z56" s="217"/>
      <c r="AA56" s="216"/>
      <c r="AB56" s="165"/>
      <c r="AC56" s="165" t="str">
        <f>IF($E56="","","○")</f>
        <v/>
      </c>
      <c r="AD56" s="217"/>
    </row>
    <row r="57" spans="1:30" s="1" customFormat="1" ht="16.5" customHeight="1">
      <c r="A57" s="96" t="str">
        <f t="shared" si="4"/>
        <v/>
      </c>
      <c r="B57" s="97" t="s">
        <v>218</v>
      </c>
      <c r="C57" s="102" t="s">
        <v>229</v>
      </c>
      <c r="D57" s="69" t="s">
        <v>351</v>
      </c>
      <c r="E57" s="104"/>
      <c r="F57" s="104"/>
      <c r="G57" s="165" t="str">
        <f t="shared" si="5"/>
        <v/>
      </c>
      <c r="H57" s="165" t="str">
        <f t="shared" si="3"/>
        <v/>
      </c>
      <c r="I57" s="104"/>
      <c r="J57" s="123"/>
      <c r="K57" s="104"/>
      <c r="L57" s="41" t="str">
        <f t="shared" si="11"/>
        <v/>
      </c>
      <c r="M57" s="213"/>
      <c r="N57" s="107"/>
      <c r="O57" s="127"/>
      <c r="P57" s="105"/>
      <c r="Q57" s="165"/>
      <c r="R57" s="165"/>
      <c r="S57" s="165"/>
      <c r="T57" s="165"/>
      <c r="U57" s="165"/>
      <c r="V57" s="165"/>
      <c r="W57" s="165"/>
      <c r="X57" s="165"/>
      <c r="Y57" s="165"/>
      <c r="Z57" s="217"/>
      <c r="AA57" s="216"/>
      <c r="AB57" s="165"/>
      <c r="AC57" s="165"/>
      <c r="AD57" s="217" t="str">
        <f>IF($E57=$E$37,"○",IF($E57=$E$38,"○",IF($E57=$E$39,"○","")))</f>
        <v>○</v>
      </c>
    </row>
    <row r="58" spans="1:30" s="1" customFormat="1" ht="16.5" customHeight="1">
      <c r="A58" s="96" t="str">
        <f t="shared" si="4"/>
        <v/>
      </c>
      <c r="B58" s="97" t="s">
        <v>218</v>
      </c>
      <c r="C58" s="102" t="s">
        <v>230</v>
      </c>
      <c r="D58" s="69" t="s">
        <v>351</v>
      </c>
      <c r="E58" s="104"/>
      <c r="F58" s="104"/>
      <c r="G58" s="165" t="str">
        <f t="shared" si="5"/>
        <v/>
      </c>
      <c r="H58" s="165" t="str">
        <f t="shared" si="3"/>
        <v/>
      </c>
      <c r="I58" s="104"/>
      <c r="J58" s="123"/>
      <c r="K58" s="104"/>
      <c r="L58" s="41" t="str">
        <f t="shared" si="11"/>
        <v/>
      </c>
      <c r="M58" s="213"/>
      <c r="N58" s="107"/>
      <c r="O58" s="127"/>
      <c r="P58" s="105"/>
      <c r="Q58" s="165"/>
      <c r="R58" s="165"/>
      <c r="S58" s="165"/>
      <c r="T58" s="165"/>
      <c r="U58" s="165"/>
      <c r="V58" s="165"/>
      <c r="W58" s="165"/>
      <c r="X58" s="165"/>
      <c r="Y58" s="165"/>
      <c r="Z58" s="217"/>
      <c r="AA58" s="216"/>
      <c r="AB58" s="165"/>
      <c r="AC58" s="165"/>
      <c r="AD58" s="217" t="str">
        <f>IF($E58="","","○")</f>
        <v/>
      </c>
    </row>
    <row r="59" spans="1:30" s="1" customFormat="1" ht="16.5" customHeight="1">
      <c r="A59" s="96" t="str">
        <f t="shared" ref="A59" si="14">IF(E59="","",$A$14)</f>
        <v/>
      </c>
      <c r="B59" s="97" t="s">
        <v>218</v>
      </c>
      <c r="C59" s="102" t="s">
        <v>231</v>
      </c>
      <c r="D59" s="69" t="s">
        <v>351</v>
      </c>
      <c r="E59" s="104"/>
      <c r="F59" s="104"/>
      <c r="G59" s="207" t="str">
        <f t="shared" ref="G59" si="15">IF(E59="","",$F$4)</f>
        <v/>
      </c>
      <c r="H59" s="207" t="str">
        <f t="shared" ref="H59" si="16">IF(E59="","",$C$4)</f>
        <v/>
      </c>
      <c r="I59" s="104"/>
      <c r="J59" s="123"/>
      <c r="K59" s="104"/>
      <c r="L59" s="41" t="str">
        <f t="shared" ref="L59" si="17">IF(E59="","","女子選手")</f>
        <v/>
      </c>
      <c r="M59" s="213"/>
      <c r="N59" s="107"/>
      <c r="O59" s="127"/>
      <c r="P59" s="105"/>
      <c r="Q59" s="207"/>
      <c r="R59" s="207"/>
      <c r="S59" s="207"/>
      <c r="T59" s="207"/>
      <c r="U59" s="207"/>
      <c r="V59" s="207"/>
      <c r="W59" s="207"/>
      <c r="X59" s="207"/>
      <c r="Y59" s="207"/>
      <c r="Z59" s="217"/>
      <c r="AA59" s="216"/>
      <c r="AB59" s="207"/>
      <c r="AC59" s="207"/>
      <c r="AD59" s="217" t="str">
        <f>IF($E59="","","○")</f>
        <v/>
      </c>
    </row>
    <row r="60" spans="1:30" s="1" customFormat="1" ht="16.5" customHeight="1">
      <c r="A60" s="96" t="str">
        <f t="shared" si="4"/>
        <v/>
      </c>
      <c r="B60" s="97" t="s">
        <v>218</v>
      </c>
      <c r="C60" s="102" t="s">
        <v>325</v>
      </c>
      <c r="D60" s="69" t="s">
        <v>351</v>
      </c>
      <c r="E60" s="104"/>
      <c r="F60" s="104"/>
      <c r="G60" s="165" t="str">
        <f t="shared" si="5"/>
        <v/>
      </c>
      <c r="H60" s="165" t="str">
        <f t="shared" si="3"/>
        <v/>
      </c>
      <c r="I60" s="104"/>
      <c r="J60" s="123"/>
      <c r="K60" s="104"/>
      <c r="L60" s="41" t="str">
        <f t="shared" si="11"/>
        <v/>
      </c>
      <c r="M60" s="213"/>
      <c r="N60" s="107"/>
      <c r="O60" s="127"/>
      <c r="P60" s="105"/>
      <c r="Q60" s="165"/>
      <c r="R60" s="165"/>
      <c r="S60" s="165"/>
      <c r="T60" s="165"/>
      <c r="U60" s="165"/>
      <c r="V60" s="165"/>
      <c r="W60" s="165"/>
      <c r="X60" s="165"/>
      <c r="Y60" s="165"/>
      <c r="Z60" s="217"/>
      <c r="AA60" s="216"/>
      <c r="AB60" s="165"/>
      <c r="AC60" s="165"/>
      <c r="AD60" s="217" t="str">
        <f>IF($E60="","","○")</f>
        <v/>
      </c>
    </row>
    <row r="61" spans="1:30" s="1" customFormat="1" ht="16.5" customHeight="1">
      <c r="A61" s="96"/>
      <c r="B61" s="97" t="s">
        <v>296</v>
      </c>
      <c r="C61" s="102"/>
      <c r="D61" s="102"/>
      <c r="E61" s="165">
        <f>C8</f>
        <v>0</v>
      </c>
      <c r="F61" s="165"/>
      <c r="G61" s="165"/>
      <c r="H61" s="165">
        <f>IF(E61="","",$C$4)</f>
        <v>0</v>
      </c>
      <c r="I61" s="165"/>
      <c r="J61" s="165"/>
      <c r="K61" s="165"/>
      <c r="L61" s="41" t="s">
        <v>182</v>
      </c>
      <c r="M61" s="165"/>
      <c r="N61" s="165"/>
      <c r="O61" s="126"/>
      <c r="P61" s="105"/>
      <c r="Q61" s="165"/>
      <c r="R61" s="165"/>
      <c r="S61" s="165"/>
      <c r="T61" s="165"/>
      <c r="U61" s="165"/>
      <c r="V61" s="165"/>
      <c r="W61" s="165"/>
      <c r="X61" s="165"/>
      <c r="Y61" s="165"/>
      <c r="Z61" s="217"/>
      <c r="AA61" s="216"/>
      <c r="AB61" s="165"/>
      <c r="AC61" s="165"/>
      <c r="AD61" s="217"/>
    </row>
    <row r="62" spans="1:30" s="1" customFormat="1" ht="16.5" customHeight="1">
      <c r="A62" s="96"/>
      <c r="B62" s="97" t="s">
        <v>297</v>
      </c>
      <c r="C62" s="102"/>
      <c r="D62" s="102"/>
      <c r="E62" s="165">
        <f>C9</f>
        <v>0</v>
      </c>
      <c r="F62" s="165">
        <f>F9</f>
        <v>0</v>
      </c>
      <c r="G62" s="165"/>
      <c r="H62" s="165">
        <f>IF(E62="","",$C$4)</f>
        <v>0</v>
      </c>
      <c r="I62" s="165"/>
      <c r="J62" s="165"/>
      <c r="K62" s="165"/>
      <c r="L62" s="41" t="str">
        <f>IF(E62="","","マネージャー")</f>
        <v>マネージャー</v>
      </c>
      <c r="M62" s="165"/>
      <c r="N62" s="165"/>
      <c r="O62" s="126"/>
      <c r="P62" s="105"/>
      <c r="Q62" s="165"/>
      <c r="R62" s="165"/>
      <c r="S62" s="165"/>
      <c r="T62" s="165"/>
      <c r="U62" s="165"/>
      <c r="V62" s="165"/>
      <c r="W62" s="165"/>
      <c r="X62" s="165"/>
      <c r="Y62" s="165"/>
      <c r="Z62" s="217"/>
      <c r="AA62" s="216"/>
      <c r="AB62" s="165"/>
      <c r="AC62" s="165"/>
      <c r="AD62" s="217"/>
    </row>
    <row r="63" spans="1:30" s="1" customFormat="1" ht="16.5" customHeight="1">
      <c r="A63" s="96"/>
      <c r="B63" s="97" t="s">
        <v>297</v>
      </c>
      <c r="C63" s="102"/>
      <c r="D63" s="102"/>
      <c r="E63" s="165">
        <f>C10</f>
        <v>0</v>
      </c>
      <c r="F63" s="165">
        <f>F10</f>
        <v>0</v>
      </c>
      <c r="G63" s="165"/>
      <c r="H63" s="165">
        <f>IF(E63="","",$C$4)</f>
        <v>0</v>
      </c>
      <c r="I63" s="165"/>
      <c r="J63" s="165"/>
      <c r="K63" s="165"/>
      <c r="L63" s="41" t="str">
        <f>IF(E63="","","マネージャー")</f>
        <v>マネージャー</v>
      </c>
      <c r="M63" s="165"/>
      <c r="N63" s="165"/>
      <c r="O63" s="126"/>
      <c r="P63" s="105"/>
      <c r="Q63" s="165"/>
      <c r="R63" s="165"/>
      <c r="S63" s="165"/>
      <c r="T63" s="165"/>
      <c r="U63" s="165"/>
      <c r="V63" s="165"/>
      <c r="W63" s="165"/>
      <c r="X63" s="165"/>
      <c r="Y63" s="165"/>
      <c r="Z63" s="217"/>
      <c r="AA63" s="216"/>
      <c r="AB63" s="165"/>
      <c r="AC63" s="165"/>
      <c r="AD63" s="217"/>
    </row>
    <row r="64" spans="1:30" s="1" customFormat="1" ht="16.5" customHeight="1" thickBot="1">
      <c r="A64" s="222"/>
      <c r="B64" s="223" t="s">
        <v>297</v>
      </c>
      <c r="C64" s="224"/>
      <c r="D64" s="224"/>
      <c r="E64" s="219">
        <f>C11</f>
        <v>0</v>
      </c>
      <c r="F64" s="219">
        <f>F11</f>
        <v>0</v>
      </c>
      <c r="G64" s="219"/>
      <c r="H64" s="219">
        <f>IF(E64="","",$C$4)</f>
        <v>0</v>
      </c>
      <c r="I64" s="219"/>
      <c r="J64" s="219"/>
      <c r="K64" s="219"/>
      <c r="L64" s="225" t="str">
        <f>IF(E64="","","マネージャー")</f>
        <v>マネージャー</v>
      </c>
      <c r="M64" s="219"/>
      <c r="N64" s="219"/>
      <c r="O64" s="226"/>
      <c r="P64" s="105"/>
      <c r="Q64" s="219"/>
      <c r="R64" s="219"/>
      <c r="S64" s="219"/>
      <c r="T64" s="219"/>
      <c r="U64" s="219"/>
      <c r="V64" s="219"/>
      <c r="W64" s="219"/>
      <c r="X64" s="219"/>
      <c r="Y64" s="219"/>
      <c r="Z64" s="220"/>
      <c r="AA64" s="218"/>
      <c r="AB64" s="219"/>
      <c r="AC64" s="219"/>
      <c r="AD64" s="220"/>
    </row>
  </sheetData>
  <mergeCells count="30">
    <mergeCell ref="H11:I11"/>
    <mergeCell ref="Q3:Q5"/>
    <mergeCell ref="Q6:Q8"/>
    <mergeCell ref="A3:B3"/>
    <mergeCell ref="A4:B4"/>
    <mergeCell ref="G3:J3"/>
    <mergeCell ref="L5:M5"/>
    <mergeCell ref="L4:M4"/>
    <mergeCell ref="L6:M6"/>
    <mergeCell ref="L8:M8"/>
    <mergeCell ref="A5:B5"/>
    <mergeCell ref="F4:G4"/>
    <mergeCell ref="G5:J5"/>
    <mergeCell ref="C5:E5"/>
    <mergeCell ref="M12:N12"/>
    <mergeCell ref="A6:B6"/>
    <mergeCell ref="C6:E6"/>
    <mergeCell ref="A7:B7"/>
    <mergeCell ref="C7:E7"/>
    <mergeCell ref="C8:E8"/>
    <mergeCell ref="G6:J6"/>
    <mergeCell ref="G7:J7"/>
    <mergeCell ref="G8:J8"/>
    <mergeCell ref="L7:M7"/>
    <mergeCell ref="A9:B9"/>
    <mergeCell ref="H9:I9"/>
    <mergeCell ref="H12:I12"/>
    <mergeCell ref="A10:B10"/>
    <mergeCell ref="A11:B11"/>
    <mergeCell ref="H10:I10"/>
  </mergeCells>
  <phoneticPr fontId="3"/>
  <dataValidations xWindow="1060" yWindow="1085" count="20">
    <dataValidation imeMode="fullKatakana" allowBlank="1" showInputMessage="1" showErrorMessage="1" sqref="I14"/>
    <dataValidation allowBlank="1" showInputMessage="1" showErrorMessage="1" promptTitle="数字のみ入力" prompt="10945入力_x000a_⇒１分09秒45表示" sqref="M15:M16 M18 M22 M27"/>
    <dataValidation allowBlank="1" showInputMessage="1" showErrorMessage="1" promptTitle="順位" prompt="数字のみ入力_x000a_１⇒1位表示" sqref="N15:N22"/>
    <dataValidation imeMode="on" allowBlank="1" showInputMessage="1" showErrorMessage="1" sqref="C3:E3 C9:D11"/>
    <dataValidation imeMode="on" allowBlank="1" showInputMessage="1" showErrorMessage="1" promptTitle="氏名" prompt="姓と名前の間は「全角スペース」を１つ入れてください。" sqref="C6:E8"/>
    <dataValidation imeMode="fullKatakana" allowBlank="1" showInputMessage="1" showErrorMessage="1" promptTitle="フリガナ入力" prompt="全角カタカナでお願いします。" sqref="G5:J8"/>
    <dataValidation imeMode="fullKatakana" allowBlank="1" showInputMessage="1" showErrorMessage="1" promptTitle="フリガナ入力" prompt="全角カタカナで入力してください。" sqref="G3:J3"/>
    <dataValidation imeMode="off" allowBlank="1" showInputMessage="1" showErrorMessage="1" promptTitle="市外局番" prompt="半角数字で入力してください。" sqref="L5:M5"/>
    <dataValidation imeMode="off" allowBlank="1" showInputMessage="1" showErrorMessage="1" promptTitle="番号" prompt="半角数字で入力してください。" sqref="O5"/>
    <dataValidation type="list" allowBlank="1" showInputMessage="1" showErrorMessage="1" sqref="N6">
      <formula1>"333.3,400"</formula1>
    </dataValidation>
    <dataValidation imeMode="off" allowBlank="1" showInputMessage="1" showErrorMessage="1" promptTitle="ポイントレースの得点" prompt="半角数字_x000a_得点_x000a_⇒32入力_x000a_⇒「32点」表示" sqref="M19"/>
    <dataValidation allowBlank="1" showInputMessage="1" showErrorMessage="1" promptTitle="ハロンタイム" prompt="半角数字のみ入力_x000a_12秒34_x000a_⇒1234入力_x000a_⇒12秒34表示" sqref="M17"/>
    <dataValidation type="list" imeMode="off" allowBlank="1" showInputMessage="1" showErrorMessage="1" promptTitle="学年" sqref="F9:F11">
      <formula1>"1,2,3"</formula1>
    </dataValidation>
    <dataValidation type="list" imeMode="off" allowBlank="1" showInputMessage="1" showErrorMessage="1" promptTitle="半角数字" prompt="1234567" sqref="K15">
      <formula1>"1,2,3"</formula1>
    </dataValidation>
    <dataValidation imeMode="fullKatakana" allowBlank="1" showInputMessage="1" showErrorMessage="1" promptTitle="全角カタカナ" prompt="アオモリ　タロウ_x000a_姓と名前の間に、全角スペース１つを入れてください。" sqref="I15:I41 I44:I60"/>
    <dataValidation imeMode="off" allowBlank="1" showInputMessage="1" showErrorMessage="1" promptTitle="半角数字" prompt="1234567" sqref="K16:K41 K44:K60"/>
    <dataValidation imeMode="on" allowBlank="1" showInputMessage="1" showErrorMessage="1" promptTitle="漢字氏名" prompt="姓と名前の間は、全角スペースを１つ入れてください。" sqref="E15:E41 E44:E60"/>
    <dataValidation type="whole" imeMode="off" allowBlank="1" showInputMessage="1" showErrorMessage="1" promptTitle="学年" prompt="半角数字で入れてください。" sqref="F15:F41 F44:F60">
      <formula1>1</formula1>
      <formula2>3</formula2>
    </dataValidation>
    <dataValidation imeMode="off" allowBlank="1" showInputMessage="1" showErrorMessage="1" promptTitle="西暦誕生日" prompt="半角数字のみ入力_x000a_月と日は2桁で入力_x000a_1988年6月1日_x000a_⇒19980601入力_x000a_⇒1998/06/01表示" sqref="J15:J41 J44:J60"/>
    <dataValidation imeMode="off" allowBlank="1" showInputMessage="1" showErrorMessage="1" promptTitle="様式3用出場選手No" prompt="様式3の&quot;No.&quot;の順に番号を入力してください。出場選手全員に番号を振ってください。重複しないようにお願いします。" sqref="P15:P41 P44:P60"/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77"/>
  <sheetViews>
    <sheetView workbookViewId="0">
      <selection activeCell="AB10" sqref="AB10"/>
    </sheetView>
  </sheetViews>
  <sheetFormatPr defaultColWidth="9" defaultRowHeight="13.5"/>
  <cols>
    <col min="1" max="1" width="9" style="2"/>
    <col min="2" max="2" width="6.875" style="2" customWidth="1"/>
    <col min="3" max="3" width="1.875" style="2" customWidth="1"/>
    <col min="4" max="4" width="14.375" style="2" customWidth="1"/>
    <col min="5" max="5" width="3.875" style="2" customWidth="1"/>
    <col min="6" max="6" width="2.875" style="2" customWidth="1"/>
    <col min="7" max="7" width="2.125" style="2" customWidth="1"/>
    <col min="8" max="8" width="2.875" style="2" customWidth="1"/>
    <col min="9" max="9" width="1.875" style="2" customWidth="1"/>
    <col min="10" max="10" width="2.875" style="2" customWidth="1"/>
    <col min="11" max="11" width="8.375" style="2" customWidth="1"/>
    <col min="12" max="12" width="2.375" style="2" customWidth="1"/>
    <col min="13" max="14" width="1.625" style="2" customWidth="1"/>
    <col min="15" max="15" width="2" style="2" customWidth="1"/>
    <col min="16" max="16" width="1.875" style="2" customWidth="1"/>
    <col min="17" max="17" width="4.375" style="2" customWidth="1"/>
    <col min="18" max="18" width="2.125" style="2" customWidth="1"/>
    <col min="19" max="19" width="1.875" style="2" customWidth="1"/>
    <col min="20" max="20" width="14.375" style="2" customWidth="1"/>
    <col min="21" max="21" width="3.875" style="2" customWidth="1"/>
    <col min="22" max="22" width="2.875" style="2" customWidth="1"/>
    <col min="23" max="23" width="2.125" style="2" customWidth="1"/>
    <col min="24" max="24" width="2.875" style="2" customWidth="1"/>
    <col min="25" max="25" width="1.875" style="2" customWidth="1"/>
    <col min="26" max="26" width="2.875" style="2" customWidth="1"/>
    <col min="27" max="27" width="8.375" style="2" customWidth="1"/>
    <col min="28" max="28" width="3.625" style="2" customWidth="1"/>
    <col min="29" max="16384" width="9" style="2"/>
  </cols>
  <sheetData>
    <row r="1" spans="1:28">
      <c r="A1" s="77" t="s">
        <v>62</v>
      </c>
      <c r="D1" s="212" t="s">
        <v>330</v>
      </c>
    </row>
    <row r="2" spans="1:28" ht="22.5" customHeight="1">
      <c r="D2" s="411" t="str">
        <f>入力シート!A1</f>
        <v>第４７回東北高等学校対抗自転車競技選手権大会</v>
      </c>
      <c r="E2" s="411"/>
      <c r="F2" s="411"/>
      <c r="G2" s="411"/>
      <c r="H2" s="411"/>
      <c r="I2" s="411"/>
      <c r="J2" s="411"/>
      <c r="K2" s="411"/>
      <c r="L2" s="411"/>
      <c r="M2" s="411"/>
      <c r="N2" s="411"/>
      <c r="O2" s="411"/>
      <c r="P2" s="411"/>
      <c r="Q2" s="411"/>
      <c r="R2" s="411"/>
      <c r="S2" s="411"/>
      <c r="T2" s="411"/>
      <c r="W2" s="371" t="s">
        <v>0</v>
      </c>
      <c r="X2" s="372"/>
      <c r="Y2" s="372"/>
      <c r="Z2" s="372"/>
      <c r="AA2" s="373"/>
    </row>
    <row r="3" spans="1:28" ht="22.5" customHeight="1">
      <c r="K3" s="33"/>
      <c r="L3" s="33"/>
      <c r="M3" s="33"/>
      <c r="N3" s="33"/>
      <c r="O3" s="33"/>
      <c r="P3" s="33"/>
      <c r="W3" s="398">
        <f>入力シート!F4</f>
        <v>0</v>
      </c>
      <c r="X3" s="278"/>
      <c r="Y3" s="278"/>
      <c r="Z3" s="278"/>
      <c r="AA3" s="399"/>
    </row>
    <row r="4" spans="1:28" ht="7.5" customHeight="1">
      <c r="A4" s="78"/>
    </row>
    <row r="5" spans="1:28" ht="7.5" customHeight="1"/>
    <row r="6" spans="1:28" ht="18.75" customHeight="1">
      <c r="A6" s="400" t="s">
        <v>147</v>
      </c>
      <c r="B6" s="401"/>
      <c r="C6" s="402">
        <f>入力シート!G3</f>
        <v>0</v>
      </c>
      <c r="D6" s="403"/>
      <c r="E6" s="403"/>
      <c r="F6" s="403"/>
      <c r="G6" s="403"/>
      <c r="H6" s="403"/>
      <c r="I6" s="403"/>
      <c r="J6" s="403"/>
      <c r="K6" s="404"/>
      <c r="L6" s="405" t="s">
        <v>63</v>
      </c>
      <c r="M6" s="406"/>
      <c r="N6" s="406"/>
      <c r="O6" s="406"/>
      <c r="P6" s="406"/>
      <c r="Q6" s="407"/>
    </row>
    <row r="7" spans="1:28" ht="18.75" customHeight="1">
      <c r="A7" s="383" t="s">
        <v>64</v>
      </c>
      <c r="B7" s="384"/>
      <c r="C7" s="353" t="str">
        <f>CONCATENATE(入力シート!C3,"高等学校")</f>
        <v>高等学校</v>
      </c>
      <c r="D7" s="385"/>
      <c r="E7" s="385"/>
      <c r="F7" s="385"/>
      <c r="G7" s="385"/>
      <c r="H7" s="385"/>
      <c r="I7" s="385"/>
      <c r="J7" s="385"/>
      <c r="K7" s="354"/>
      <c r="L7" s="408">
        <f>入力シート!C4</f>
        <v>0</v>
      </c>
      <c r="M7" s="409"/>
      <c r="N7" s="409"/>
      <c r="O7" s="409"/>
      <c r="P7" s="409"/>
      <c r="Q7" s="410"/>
      <c r="R7" s="34"/>
    </row>
    <row r="8" spans="1:28" ht="18.75" customHeight="1">
      <c r="A8" s="324" t="s">
        <v>147</v>
      </c>
      <c r="B8" s="325"/>
      <c r="C8" s="412">
        <f>入力シート!G5</f>
        <v>0</v>
      </c>
      <c r="D8" s="413"/>
      <c r="E8" s="413"/>
      <c r="F8" s="413"/>
      <c r="G8" s="413"/>
      <c r="H8" s="413"/>
      <c r="I8" s="413"/>
      <c r="J8" s="413"/>
      <c r="K8" s="414"/>
      <c r="L8" s="121" t="s">
        <v>65</v>
      </c>
      <c r="M8" s="121" t="s">
        <v>66</v>
      </c>
      <c r="N8" s="388">
        <f>入力シート!L5</f>
        <v>0</v>
      </c>
      <c r="O8" s="389"/>
      <c r="P8" s="389"/>
      <c r="Q8" s="122" t="s">
        <v>67</v>
      </c>
      <c r="R8" s="35"/>
    </row>
    <row r="9" spans="1:28" ht="18.75" customHeight="1">
      <c r="A9" s="383" t="s">
        <v>68</v>
      </c>
      <c r="B9" s="384"/>
      <c r="C9" s="392">
        <f>入力シート!C5</f>
        <v>0</v>
      </c>
      <c r="D9" s="393"/>
      <c r="E9" s="393"/>
      <c r="F9" s="393"/>
      <c r="G9" s="393"/>
      <c r="H9" s="393"/>
      <c r="I9" s="393"/>
      <c r="J9" s="393"/>
      <c r="K9" s="394"/>
      <c r="L9" s="395">
        <f>入力シート!N5</f>
        <v>0</v>
      </c>
      <c r="M9" s="396"/>
      <c r="N9" s="397" t="s">
        <v>69</v>
      </c>
      <c r="O9" s="397"/>
      <c r="P9" s="390">
        <f>入力シート!O5</f>
        <v>0</v>
      </c>
      <c r="Q9" s="391"/>
      <c r="R9" s="35"/>
    </row>
    <row r="10" spans="1:28" ht="18.75" customHeight="1">
      <c r="A10" s="324" t="s">
        <v>147</v>
      </c>
      <c r="B10" s="325"/>
      <c r="C10" s="275">
        <f>入力シート!G6</f>
        <v>0</v>
      </c>
      <c r="D10" s="387"/>
      <c r="E10" s="387"/>
      <c r="F10" s="387"/>
      <c r="G10" s="387"/>
      <c r="H10" s="387"/>
      <c r="I10" s="387"/>
      <c r="J10" s="387"/>
      <c r="K10" s="276"/>
      <c r="L10" s="324" t="s">
        <v>147</v>
      </c>
      <c r="M10" s="386"/>
      <c r="N10" s="386"/>
      <c r="O10" s="386"/>
      <c r="P10" s="386"/>
      <c r="Q10" s="325"/>
      <c r="R10" s="275">
        <f>入力シート!G7</f>
        <v>0</v>
      </c>
      <c r="S10" s="387"/>
      <c r="T10" s="387"/>
      <c r="U10" s="276"/>
      <c r="V10" s="79"/>
      <c r="W10" s="79"/>
      <c r="X10" s="79"/>
      <c r="Y10" s="79"/>
      <c r="Z10" s="79"/>
    </row>
    <row r="11" spans="1:28" ht="18.75" customHeight="1">
      <c r="A11" s="383" t="s">
        <v>70</v>
      </c>
      <c r="B11" s="384"/>
      <c r="C11" s="353">
        <f>入力シート!C6</f>
        <v>0</v>
      </c>
      <c r="D11" s="385"/>
      <c r="E11" s="385"/>
      <c r="F11" s="385"/>
      <c r="G11" s="385"/>
      <c r="H11" s="385"/>
      <c r="I11" s="385"/>
      <c r="J11" s="385"/>
      <c r="K11" s="354"/>
      <c r="L11" s="344" t="s">
        <v>71</v>
      </c>
      <c r="M11" s="345"/>
      <c r="N11" s="345"/>
      <c r="O11" s="345"/>
      <c r="P11" s="345"/>
      <c r="Q11" s="346"/>
      <c r="R11" s="368">
        <f>入力シート!C7</f>
        <v>0</v>
      </c>
      <c r="S11" s="369"/>
      <c r="T11" s="369"/>
      <c r="U11" s="370"/>
      <c r="V11" s="79"/>
      <c r="X11" s="80"/>
      <c r="Y11" s="79"/>
      <c r="Z11" s="79"/>
    </row>
    <row r="12" spans="1:28" ht="18.75" customHeight="1">
      <c r="L12" s="324" t="s">
        <v>147</v>
      </c>
      <c r="M12" s="386"/>
      <c r="N12" s="386"/>
      <c r="O12" s="386"/>
      <c r="P12" s="386"/>
      <c r="Q12" s="325"/>
      <c r="R12" s="275">
        <f>入力シート!G8</f>
        <v>0</v>
      </c>
      <c r="S12" s="387"/>
      <c r="T12" s="387"/>
      <c r="U12" s="276"/>
      <c r="V12" s="79"/>
      <c r="X12" s="80"/>
      <c r="Y12" s="79"/>
      <c r="Z12" s="79"/>
    </row>
    <row r="13" spans="1:28" ht="18.75" customHeight="1">
      <c r="L13" s="365" t="s">
        <v>72</v>
      </c>
      <c r="M13" s="366"/>
      <c r="N13" s="366"/>
      <c r="O13" s="366"/>
      <c r="P13" s="366"/>
      <c r="Q13" s="367"/>
      <c r="R13" s="368">
        <f>入力シート!C8</f>
        <v>0</v>
      </c>
      <c r="S13" s="369"/>
      <c r="T13" s="369"/>
      <c r="U13" s="370"/>
      <c r="V13" s="79"/>
      <c r="W13" s="79"/>
      <c r="X13" s="79"/>
      <c r="Y13" s="79"/>
      <c r="Z13" s="79"/>
    </row>
    <row r="14" spans="1:28" ht="7.5" customHeight="1">
      <c r="E14" s="2" t="s">
        <v>143</v>
      </c>
      <c r="Q14" s="79"/>
      <c r="R14" s="79"/>
      <c r="S14" s="79"/>
      <c r="T14" s="79"/>
      <c r="U14" s="79"/>
      <c r="V14" s="79"/>
      <c r="W14" s="79"/>
      <c r="X14" s="79"/>
      <c r="Y14" s="79"/>
      <c r="Z14" s="79"/>
    </row>
    <row r="15" spans="1:28" ht="7.5" customHeight="1"/>
    <row r="16" spans="1:28">
      <c r="A16" s="301" t="s">
        <v>73</v>
      </c>
      <c r="B16" s="301"/>
      <c r="C16" s="324" t="s">
        <v>184</v>
      </c>
      <c r="D16" s="325"/>
      <c r="E16" s="355" t="s">
        <v>2</v>
      </c>
      <c r="F16" s="371" t="s">
        <v>74</v>
      </c>
      <c r="G16" s="372"/>
      <c r="H16" s="372"/>
      <c r="I16" s="372"/>
      <c r="J16" s="373"/>
      <c r="K16" s="74" t="s">
        <v>75</v>
      </c>
      <c r="L16" s="371" t="s">
        <v>76</v>
      </c>
      <c r="M16" s="372"/>
      <c r="N16" s="372"/>
      <c r="O16" s="372"/>
      <c r="P16" s="372"/>
      <c r="Q16" s="372"/>
      <c r="R16" s="373"/>
      <c r="S16" s="324" t="s">
        <v>147</v>
      </c>
      <c r="T16" s="325"/>
      <c r="U16" s="355" t="s">
        <v>2</v>
      </c>
      <c r="V16" s="371" t="s">
        <v>74</v>
      </c>
      <c r="W16" s="372"/>
      <c r="X16" s="372"/>
      <c r="Y16" s="372"/>
      <c r="Z16" s="372"/>
      <c r="AA16" s="74" t="s">
        <v>75</v>
      </c>
      <c r="AB16" s="81"/>
    </row>
    <row r="17" spans="1:28">
      <c r="A17" s="302"/>
      <c r="B17" s="302"/>
      <c r="C17" s="344" t="s">
        <v>77</v>
      </c>
      <c r="D17" s="346"/>
      <c r="E17" s="356"/>
      <c r="F17" s="344"/>
      <c r="G17" s="345"/>
      <c r="H17" s="345"/>
      <c r="I17" s="345"/>
      <c r="J17" s="346"/>
      <c r="K17" s="29" t="s">
        <v>144</v>
      </c>
      <c r="L17" s="344"/>
      <c r="M17" s="345"/>
      <c r="N17" s="345"/>
      <c r="O17" s="345"/>
      <c r="P17" s="345"/>
      <c r="Q17" s="345"/>
      <c r="R17" s="346"/>
      <c r="S17" s="344" t="s">
        <v>77</v>
      </c>
      <c r="T17" s="346"/>
      <c r="U17" s="356"/>
      <c r="V17" s="344"/>
      <c r="W17" s="345"/>
      <c r="X17" s="345"/>
      <c r="Y17" s="345"/>
      <c r="Z17" s="345"/>
      <c r="AA17" s="29" t="s">
        <v>144</v>
      </c>
      <c r="AB17" s="81"/>
    </row>
    <row r="18" spans="1:28">
      <c r="A18" s="363" t="s">
        <v>190</v>
      </c>
      <c r="B18" s="363"/>
      <c r="C18" s="342">
        <f>入力シート!I15</f>
        <v>0</v>
      </c>
      <c r="D18" s="343"/>
      <c r="E18" s="283">
        <f>入力シート!F15</f>
        <v>0</v>
      </c>
      <c r="F18" s="285" t="s">
        <v>78</v>
      </c>
      <c r="G18" s="286"/>
      <c r="H18" s="286"/>
      <c r="I18" s="286"/>
      <c r="J18" s="287"/>
      <c r="K18" s="288">
        <f>入力シート!K15</f>
        <v>0</v>
      </c>
      <c r="L18" s="374" t="s">
        <v>79</v>
      </c>
      <c r="M18" s="375"/>
      <c r="N18" s="375"/>
      <c r="O18" s="375"/>
      <c r="P18" s="375"/>
      <c r="Q18" s="375"/>
      <c r="R18" s="376"/>
      <c r="S18" s="342">
        <f>入力シート!I40</f>
        <v>0</v>
      </c>
      <c r="T18" s="343"/>
      <c r="U18" s="301">
        <f>入力シート!F37</f>
        <v>0</v>
      </c>
      <c r="V18" s="285" t="s">
        <v>78</v>
      </c>
      <c r="W18" s="286"/>
      <c r="X18" s="286"/>
      <c r="Y18" s="286"/>
      <c r="Z18" s="287"/>
      <c r="AA18" s="283">
        <f>入力シート!K37</f>
        <v>0</v>
      </c>
    </row>
    <row r="19" spans="1:28">
      <c r="A19" s="364"/>
      <c r="B19" s="364"/>
      <c r="C19" s="353">
        <f>入力シート!E15</f>
        <v>0</v>
      </c>
      <c r="D19" s="354"/>
      <c r="E19" s="284"/>
      <c r="F19" s="280">
        <f>入力シート!J15</f>
        <v>0</v>
      </c>
      <c r="G19" s="281"/>
      <c r="H19" s="281"/>
      <c r="I19" s="281"/>
      <c r="J19" s="282"/>
      <c r="K19" s="289"/>
      <c r="L19" s="377"/>
      <c r="M19" s="378"/>
      <c r="N19" s="378"/>
      <c r="O19" s="378"/>
      <c r="P19" s="378"/>
      <c r="Q19" s="378"/>
      <c r="R19" s="379"/>
      <c r="S19" s="76">
        <v>1</v>
      </c>
      <c r="T19" s="82">
        <f>入力シート!E37</f>
        <v>0</v>
      </c>
      <c r="U19" s="302"/>
      <c r="V19" s="280">
        <f>入力シート!J37</f>
        <v>0</v>
      </c>
      <c r="W19" s="281"/>
      <c r="X19" s="281"/>
      <c r="Y19" s="281"/>
      <c r="Z19" s="282"/>
      <c r="AA19" s="284"/>
    </row>
    <row r="20" spans="1:28">
      <c r="A20" s="359" t="s">
        <v>80</v>
      </c>
      <c r="B20" s="360"/>
      <c r="C20" s="342">
        <f>入力シート!I16</f>
        <v>0</v>
      </c>
      <c r="D20" s="343"/>
      <c r="E20" s="283">
        <f>入力シート!F16</f>
        <v>0</v>
      </c>
      <c r="F20" s="285" t="s">
        <v>78</v>
      </c>
      <c r="G20" s="286"/>
      <c r="H20" s="286"/>
      <c r="I20" s="286"/>
      <c r="J20" s="287"/>
      <c r="K20" s="288">
        <f>入力シート!K16</f>
        <v>0</v>
      </c>
      <c r="L20" s="377"/>
      <c r="M20" s="378"/>
      <c r="N20" s="378"/>
      <c r="O20" s="378"/>
      <c r="P20" s="378"/>
      <c r="Q20" s="378"/>
      <c r="R20" s="379"/>
      <c r="S20" s="275">
        <f>入力シート!I38</f>
        <v>0</v>
      </c>
      <c r="T20" s="276"/>
      <c r="U20" s="301">
        <f>入力シート!F38</f>
        <v>0</v>
      </c>
      <c r="V20" s="285" t="s">
        <v>78</v>
      </c>
      <c r="W20" s="286"/>
      <c r="X20" s="286"/>
      <c r="Y20" s="286"/>
      <c r="Z20" s="287"/>
      <c r="AA20" s="283">
        <f>入力シート!K38</f>
        <v>0</v>
      </c>
    </row>
    <row r="21" spans="1:28">
      <c r="A21" s="361"/>
      <c r="B21" s="362"/>
      <c r="C21" s="353">
        <f>入力シート!E16</f>
        <v>0</v>
      </c>
      <c r="D21" s="354"/>
      <c r="E21" s="284"/>
      <c r="F21" s="280">
        <f>入力シート!J16</f>
        <v>0</v>
      </c>
      <c r="G21" s="281"/>
      <c r="H21" s="281"/>
      <c r="I21" s="281"/>
      <c r="J21" s="282"/>
      <c r="K21" s="289"/>
      <c r="L21" s="377"/>
      <c r="M21" s="378"/>
      <c r="N21" s="378"/>
      <c r="O21" s="378"/>
      <c r="P21" s="378"/>
      <c r="Q21" s="378"/>
      <c r="R21" s="379"/>
      <c r="S21" s="76">
        <v>2</v>
      </c>
      <c r="T21" s="82">
        <f>入力シート!E38</f>
        <v>0</v>
      </c>
      <c r="U21" s="302"/>
      <c r="V21" s="280">
        <f>入力シート!J38</f>
        <v>0</v>
      </c>
      <c r="W21" s="281"/>
      <c r="X21" s="281"/>
      <c r="Y21" s="281"/>
      <c r="Z21" s="282"/>
      <c r="AA21" s="284"/>
    </row>
    <row r="22" spans="1:28">
      <c r="A22" s="357" t="s">
        <v>81</v>
      </c>
      <c r="B22" s="357"/>
      <c r="C22" s="342">
        <f>入力シート!I17</f>
        <v>0</v>
      </c>
      <c r="D22" s="343"/>
      <c r="E22" s="283">
        <f>入力シート!F17</f>
        <v>0</v>
      </c>
      <c r="F22" s="285" t="s">
        <v>78</v>
      </c>
      <c r="G22" s="286"/>
      <c r="H22" s="286"/>
      <c r="I22" s="286"/>
      <c r="J22" s="287"/>
      <c r="K22" s="288">
        <f>入力シート!K17</f>
        <v>0</v>
      </c>
      <c r="L22" s="377"/>
      <c r="M22" s="378"/>
      <c r="N22" s="378"/>
      <c r="O22" s="378"/>
      <c r="P22" s="378"/>
      <c r="Q22" s="378"/>
      <c r="R22" s="379"/>
      <c r="S22" s="275">
        <f>入力シート!I39</f>
        <v>0</v>
      </c>
      <c r="T22" s="276"/>
      <c r="U22" s="301">
        <f>入力シート!F39</f>
        <v>0</v>
      </c>
      <c r="V22" s="285" t="s">
        <v>78</v>
      </c>
      <c r="W22" s="286"/>
      <c r="X22" s="286"/>
      <c r="Y22" s="286"/>
      <c r="Z22" s="287"/>
      <c r="AA22" s="283">
        <f>入力シート!K39</f>
        <v>0</v>
      </c>
    </row>
    <row r="23" spans="1:28">
      <c r="A23" s="358"/>
      <c r="B23" s="358"/>
      <c r="C23" s="353">
        <f>入力シート!E17</f>
        <v>0</v>
      </c>
      <c r="D23" s="354"/>
      <c r="E23" s="284"/>
      <c r="F23" s="280">
        <f>入力シート!J17</f>
        <v>0</v>
      </c>
      <c r="G23" s="281"/>
      <c r="H23" s="281"/>
      <c r="I23" s="281"/>
      <c r="J23" s="282"/>
      <c r="K23" s="289"/>
      <c r="L23" s="380"/>
      <c r="M23" s="381"/>
      <c r="N23" s="381"/>
      <c r="O23" s="381"/>
      <c r="P23" s="381"/>
      <c r="Q23" s="381"/>
      <c r="R23" s="382"/>
      <c r="S23" s="76">
        <v>3</v>
      </c>
      <c r="T23" s="82">
        <f>入力シート!E39</f>
        <v>0</v>
      </c>
      <c r="U23" s="302"/>
      <c r="V23" s="280">
        <f>入力シート!J39</f>
        <v>0</v>
      </c>
      <c r="W23" s="281"/>
      <c r="X23" s="281"/>
      <c r="Y23" s="281"/>
      <c r="Z23" s="282"/>
      <c r="AA23" s="284"/>
    </row>
    <row r="24" spans="1:28" ht="13.5" customHeight="1">
      <c r="A24" s="341" t="s">
        <v>82</v>
      </c>
      <c r="B24" s="341"/>
      <c r="C24" s="342">
        <f>入力シート!I18</f>
        <v>0</v>
      </c>
      <c r="D24" s="343"/>
      <c r="E24" s="283">
        <f>入力シート!F18</f>
        <v>0</v>
      </c>
      <c r="F24" s="285" t="s">
        <v>78</v>
      </c>
      <c r="G24" s="286"/>
      <c r="H24" s="286"/>
      <c r="I24" s="286"/>
      <c r="J24" s="287"/>
      <c r="K24" s="288">
        <f>入力シート!K18</f>
        <v>0</v>
      </c>
      <c r="L24" s="326" t="s">
        <v>83</v>
      </c>
      <c r="M24" s="327"/>
      <c r="N24" s="327"/>
      <c r="O24" s="327"/>
      <c r="P24" s="327"/>
      <c r="Q24" s="327"/>
      <c r="R24" s="328"/>
      <c r="S24" s="275">
        <f>入力シート!I40</f>
        <v>0</v>
      </c>
      <c r="T24" s="276"/>
      <c r="U24" s="301">
        <f>入力シート!F40</f>
        <v>0</v>
      </c>
      <c r="V24" s="285" t="s">
        <v>78</v>
      </c>
      <c r="W24" s="286"/>
      <c r="X24" s="286"/>
      <c r="Y24" s="286"/>
      <c r="Z24" s="287"/>
      <c r="AA24" s="283">
        <f>入力シート!K40</f>
        <v>0</v>
      </c>
    </row>
    <row r="25" spans="1:28">
      <c r="A25" s="298"/>
      <c r="B25" s="298"/>
      <c r="C25" s="353">
        <f>入力シート!E18</f>
        <v>0</v>
      </c>
      <c r="D25" s="354"/>
      <c r="E25" s="284"/>
      <c r="F25" s="280">
        <f>入力シート!J18</f>
        <v>0</v>
      </c>
      <c r="G25" s="281"/>
      <c r="H25" s="281"/>
      <c r="I25" s="281"/>
      <c r="J25" s="282"/>
      <c r="K25" s="289"/>
      <c r="L25" s="329"/>
      <c r="M25" s="330"/>
      <c r="N25" s="330"/>
      <c r="O25" s="330"/>
      <c r="P25" s="330"/>
      <c r="Q25" s="330"/>
      <c r="R25" s="331"/>
      <c r="S25" s="76">
        <v>1</v>
      </c>
      <c r="T25" s="75">
        <f>入力シート!E40</f>
        <v>0</v>
      </c>
      <c r="U25" s="302"/>
      <c r="V25" s="280">
        <f>入力シート!J40</f>
        <v>0</v>
      </c>
      <c r="W25" s="281"/>
      <c r="X25" s="281"/>
      <c r="Y25" s="281"/>
      <c r="Z25" s="282"/>
      <c r="AA25" s="284"/>
    </row>
    <row r="26" spans="1:28">
      <c r="A26" s="341" t="s">
        <v>84</v>
      </c>
      <c r="B26" s="341"/>
      <c r="C26" s="342">
        <f>入力シート!I19</f>
        <v>0</v>
      </c>
      <c r="D26" s="343"/>
      <c r="E26" s="283">
        <f>入力シート!F19</f>
        <v>0</v>
      </c>
      <c r="F26" s="285" t="s">
        <v>78</v>
      </c>
      <c r="G26" s="286"/>
      <c r="H26" s="286"/>
      <c r="I26" s="286"/>
      <c r="J26" s="287"/>
      <c r="K26" s="288">
        <f>入力シート!K19</f>
        <v>0</v>
      </c>
      <c r="L26" s="329"/>
      <c r="M26" s="330"/>
      <c r="N26" s="330"/>
      <c r="O26" s="330"/>
      <c r="P26" s="330"/>
      <c r="Q26" s="330"/>
      <c r="R26" s="331"/>
      <c r="S26" s="275">
        <f>入力シート!I41</f>
        <v>0</v>
      </c>
      <c r="T26" s="276"/>
      <c r="U26" s="301">
        <f>入力シート!F41</f>
        <v>0</v>
      </c>
      <c r="V26" s="285" t="s">
        <v>78</v>
      </c>
      <c r="W26" s="286"/>
      <c r="X26" s="286"/>
      <c r="Y26" s="286"/>
      <c r="Z26" s="287"/>
      <c r="AA26" s="283">
        <f>入力シート!K41</f>
        <v>0</v>
      </c>
    </row>
    <row r="27" spans="1:28">
      <c r="A27" s="298"/>
      <c r="B27" s="298"/>
      <c r="C27" s="353">
        <f>入力シート!E19</f>
        <v>0</v>
      </c>
      <c r="D27" s="354"/>
      <c r="E27" s="284"/>
      <c r="F27" s="280">
        <f>入力シート!J19</f>
        <v>0</v>
      </c>
      <c r="G27" s="281"/>
      <c r="H27" s="281"/>
      <c r="I27" s="281"/>
      <c r="J27" s="282"/>
      <c r="K27" s="289"/>
      <c r="L27" s="332"/>
      <c r="M27" s="333"/>
      <c r="N27" s="333"/>
      <c r="O27" s="333"/>
      <c r="P27" s="333"/>
      <c r="Q27" s="333"/>
      <c r="R27" s="334"/>
      <c r="S27" s="76">
        <v>2</v>
      </c>
      <c r="T27" s="82">
        <f>入力シート!E41</f>
        <v>0</v>
      </c>
      <c r="U27" s="302"/>
      <c r="V27" s="280">
        <f>入力シート!J41</f>
        <v>0</v>
      </c>
      <c r="W27" s="281"/>
      <c r="X27" s="281"/>
      <c r="Y27" s="281"/>
      <c r="Z27" s="282"/>
      <c r="AA27" s="284"/>
    </row>
    <row r="28" spans="1:28">
      <c r="A28" s="326" t="s">
        <v>85</v>
      </c>
      <c r="B28" s="328"/>
      <c r="C28" s="342">
        <f>入力シート!I20</f>
        <v>0</v>
      </c>
      <c r="D28" s="343"/>
      <c r="E28" s="283">
        <f>入力シート!F20</f>
        <v>0</v>
      </c>
      <c r="F28" s="285" t="s">
        <v>78</v>
      </c>
      <c r="G28" s="286"/>
      <c r="H28" s="286"/>
      <c r="I28" s="286"/>
      <c r="J28" s="287"/>
      <c r="K28" s="288">
        <f>入力シート!K20</f>
        <v>0</v>
      </c>
      <c r="L28" s="347" t="s">
        <v>86</v>
      </c>
      <c r="M28" s="348"/>
      <c r="N28" s="348"/>
      <c r="O28" s="348"/>
      <c r="P28" s="348"/>
      <c r="Q28" s="348"/>
      <c r="R28" s="349"/>
      <c r="S28" s="324" t="s">
        <v>147</v>
      </c>
      <c r="T28" s="325"/>
      <c r="U28" s="355" t="s">
        <v>2</v>
      </c>
      <c r="V28" s="371" t="s">
        <v>74</v>
      </c>
      <c r="W28" s="372"/>
      <c r="X28" s="372"/>
      <c r="Y28" s="372"/>
      <c r="Z28" s="373"/>
      <c r="AA28" s="74" t="s">
        <v>75</v>
      </c>
    </row>
    <row r="29" spans="1:28">
      <c r="A29" s="332"/>
      <c r="B29" s="334"/>
      <c r="C29" s="353">
        <f>入力シート!E20</f>
        <v>0</v>
      </c>
      <c r="D29" s="354"/>
      <c r="E29" s="284"/>
      <c r="F29" s="280">
        <f>入力シート!J20</f>
        <v>0</v>
      </c>
      <c r="G29" s="281"/>
      <c r="H29" s="281"/>
      <c r="I29" s="281"/>
      <c r="J29" s="282"/>
      <c r="K29" s="289"/>
      <c r="L29" s="350"/>
      <c r="M29" s="351"/>
      <c r="N29" s="351"/>
      <c r="O29" s="351"/>
      <c r="P29" s="351"/>
      <c r="Q29" s="351"/>
      <c r="R29" s="352"/>
      <c r="S29" s="383" t="s">
        <v>77</v>
      </c>
      <c r="T29" s="384"/>
      <c r="U29" s="356"/>
      <c r="V29" s="344"/>
      <c r="W29" s="345"/>
      <c r="X29" s="345"/>
      <c r="Y29" s="345"/>
      <c r="Z29" s="346"/>
      <c r="AA29" s="29" t="s">
        <v>144</v>
      </c>
    </row>
    <row r="30" spans="1:28">
      <c r="A30" s="297" t="s">
        <v>87</v>
      </c>
      <c r="B30" s="297"/>
      <c r="C30" s="342">
        <f>入力シート!I21</f>
        <v>0</v>
      </c>
      <c r="D30" s="343"/>
      <c r="E30" s="283">
        <f>入力シート!F21</f>
        <v>0</v>
      </c>
      <c r="F30" s="285" t="s">
        <v>78</v>
      </c>
      <c r="G30" s="286"/>
      <c r="H30" s="286"/>
      <c r="I30" s="286"/>
      <c r="J30" s="287"/>
      <c r="K30" s="288">
        <f>入力シート!K21</f>
        <v>0</v>
      </c>
      <c r="L30" s="326" t="s">
        <v>304</v>
      </c>
      <c r="M30" s="327"/>
      <c r="N30" s="327"/>
      <c r="O30" s="327"/>
      <c r="P30" s="327"/>
      <c r="Q30" s="327"/>
      <c r="R30" s="328"/>
      <c r="S30" s="275">
        <f>入力シート!I44</f>
        <v>0</v>
      </c>
      <c r="T30" s="276"/>
      <c r="U30" s="301">
        <f>入力シート!F44</f>
        <v>0</v>
      </c>
      <c r="V30" s="285" t="s">
        <v>78</v>
      </c>
      <c r="W30" s="286"/>
      <c r="X30" s="286"/>
      <c r="Y30" s="286"/>
      <c r="Z30" s="287"/>
      <c r="AA30" s="283">
        <f>入力シート!K44</f>
        <v>0</v>
      </c>
    </row>
    <row r="31" spans="1:28">
      <c r="A31" s="298"/>
      <c r="B31" s="298"/>
      <c r="C31" s="353">
        <f>入力シート!E21</f>
        <v>0</v>
      </c>
      <c r="D31" s="354"/>
      <c r="E31" s="284"/>
      <c r="F31" s="280">
        <f>入力シート!J21</f>
        <v>0</v>
      </c>
      <c r="G31" s="281"/>
      <c r="H31" s="281"/>
      <c r="I31" s="281"/>
      <c r="J31" s="282"/>
      <c r="K31" s="289"/>
      <c r="L31" s="329"/>
      <c r="M31" s="330"/>
      <c r="N31" s="330"/>
      <c r="O31" s="330"/>
      <c r="P31" s="330"/>
      <c r="Q31" s="330"/>
      <c r="R31" s="331"/>
      <c r="S31" s="76">
        <v>1</v>
      </c>
      <c r="T31" s="82">
        <f>入力シート!E44</f>
        <v>0</v>
      </c>
      <c r="U31" s="302"/>
      <c r="V31" s="280">
        <f>入力シート!J44</f>
        <v>0</v>
      </c>
      <c r="W31" s="281"/>
      <c r="X31" s="281"/>
      <c r="Y31" s="281"/>
      <c r="Z31" s="282"/>
      <c r="AA31" s="284"/>
    </row>
    <row r="32" spans="1:28">
      <c r="A32" s="341" t="s">
        <v>88</v>
      </c>
      <c r="B32" s="341"/>
      <c r="C32" s="275">
        <f>入力シート!I22</f>
        <v>0</v>
      </c>
      <c r="D32" s="276"/>
      <c r="E32" s="283">
        <f>入力シート!F22</f>
        <v>0</v>
      </c>
      <c r="F32" s="285" t="s">
        <v>78</v>
      </c>
      <c r="G32" s="286"/>
      <c r="H32" s="286"/>
      <c r="I32" s="286"/>
      <c r="J32" s="287"/>
      <c r="K32" s="288">
        <f>入力シート!K22</f>
        <v>0</v>
      </c>
      <c r="L32" s="329"/>
      <c r="M32" s="330"/>
      <c r="N32" s="330"/>
      <c r="O32" s="330"/>
      <c r="P32" s="330"/>
      <c r="Q32" s="330"/>
      <c r="R32" s="331"/>
      <c r="S32" s="275">
        <f>入力シート!I45</f>
        <v>0</v>
      </c>
      <c r="T32" s="276"/>
      <c r="U32" s="301">
        <f>入力シート!F45</f>
        <v>0</v>
      </c>
      <c r="V32" s="285" t="s">
        <v>78</v>
      </c>
      <c r="W32" s="286"/>
      <c r="X32" s="286"/>
      <c r="Y32" s="286"/>
      <c r="Z32" s="287"/>
      <c r="AA32" s="283">
        <f>入力シート!K45</f>
        <v>0</v>
      </c>
    </row>
    <row r="33" spans="1:27">
      <c r="A33" s="297"/>
      <c r="B33" s="297"/>
      <c r="C33" s="76">
        <v>1</v>
      </c>
      <c r="D33" s="82">
        <f>入力シート!E22</f>
        <v>0</v>
      </c>
      <c r="E33" s="284"/>
      <c r="F33" s="280">
        <f>入力シート!J22</f>
        <v>0</v>
      </c>
      <c r="G33" s="281"/>
      <c r="H33" s="281"/>
      <c r="I33" s="281"/>
      <c r="J33" s="282"/>
      <c r="K33" s="289"/>
      <c r="L33" s="329"/>
      <c r="M33" s="330"/>
      <c r="N33" s="330"/>
      <c r="O33" s="330"/>
      <c r="P33" s="330"/>
      <c r="Q33" s="330"/>
      <c r="R33" s="331"/>
      <c r="S33" s="76">
        <v>2</v>
      </c>
      <c r="T33" s="82">
        <f>入力シート!E45</f>
        <v>0</v>
      </c>
      <c r="U33" s="302"/>
      <c r="V33" s="280">
        <f>入力シート!J45</f>
        <v>0</v>
      </c>
      <c r="W33" s="281"/>
      <c r="X33" s="281"/>
      <c r="Y33" s="281"/>
      <c r="Z33" s="282"/>
      <c r="AA33" s="284"/>
    </row>
    <row r="34" spans="1:27">
      <c r="A34" s="297"/>
      <c r="B34" s="297"/>
      <c r="C34" s="275">
        <f>入力シート!I23</f>
        <v>0</v>
      </c>
      <c r="D34" s="276"/>
      <c r="E34" s="283">
        <f>入力シート!F23</f>
        <v>0</v>
      </c>
      <c r="F34" s="285" t="s">
        <v>78</v>
      </c>
      <c r="G34" s="286"/>
      <c r="H34" s="286"/>
      <c r="I34" s="286"/>
      <c r="J34" s="287"/>
      <c r="K34" s="288">
        <f>入力シート!K23</f>
        <v>0</v>
      </c>
      <c r="L34" s="329"/>
      <c r="M34" s="330"/>
      <c r="N34" s="330"/>
      <c r="O34" s="330"/>
      <c r="P34" s="330"/>
      <c r="Q34" s="330"/>
      <c r="R34" s="331"/>
      <c r="S34" s="275">
        <f>入力シート!I46</f>
        <v>0</v>
      </c>
      <c r="T34" s="276"/>
      <c r="U34" s="301">
        <f>入力シート!F46</f>
        <v>0</v>
      </c>
      <c r="V34" s="285" t="s">
        <v>78</v>
      </c>
      <c r="W34" s="286"/>
      <c r="X34" s="286"/>
      <c r="Y34" s="286"/>
      <c r="Z34" s="287"/>
      <c r="AA34" s="283">
        <f>入力シート!K46</f>
        <v>0</v>
      </c>
    </row>
    <row r="35" spans="1:27">
      <c r="A35" s="297"/>
      <c r="B35" s="297"/>
      <c r="C35" s="76">
        <v>2</v>
      </c>
      <c r="D35" s="82">
        <f>入力シート!E23</f>
        <v>0</v>
      </c>
      <c r="E35" s="284"/>
      <c r="F35" s="280">
        <f>入力シート!J23</f>
        <v>0</v>
      </c>
      <c r="G35" s="281"/>
      <c r="H35" s="281"/>
      <c r="I35" s="281"/>
      <c r="J35" s="282"/>
      <c r="K35" s="289"/>
      <c r="L35" s="329"/>
      <c r="M35" s="330"/>
      <c r="N35" s="330"/>
      <c r="O35" s="330"/>
      <c r="P35" s="330"/>
      <c r="Q35" s="330"/>
      <c r="R35" s="331"/>
      <c r="S35" s="76">
        <v>3</v>
      </c>
      <c r="T35" s="82">
        <f>入力シート!E46</f>
        <v>0</v>
      </c>
      <c r="U35" s="302"/>
      <c r="V35" s="280">
        <f>入力シート!J46</f>
        <v>0</v>
      </c>
      <c r="W35" s="281"/>
      <c r="X35" s="281"/>
      <c r="Y35" s="281"/>
      <c r="Z35" s="282"/>
      <c r="AA35" s="284"/>
    </row>
    <row r="36" spans="1:27">
      <c r="A36" s="297"/>
      <c r="B36" s="297"/>
      <c r="C36" s="275">
        <f>入力シート!I24</f>
        <v>0</v>
      </c>
      <c r="D36" s="276"/>
      <c r="E36" s="283">
        <f>入力シート!F24</f>
        <v>0</v>
      </c>
      <c r="F36" s="285" t="s">
        <v>78</v>
      </c>
      <c r="G36" s="286"/>
      <c r="H36" s="286"/>
      <c r="I36" s="286"/>
      <c r="J36" s="287"/>
      <c r="K36" s="288">
        <f>入力シート!K24</f>
        <v>0</v>
      </c>
      <c r="L36" s="329"/>
      <c r="M36" s="330"/>
      <c r="N36" s="330"/>
      <c r="O36" s="330"/>
      <c r="P36" s="330"/>
      <c r="Q36" s="330"/>
      <c r="R36" s="331"/>
      <c r="S36" s="275">
        <f>入力シート!I47</f>
        <v>0</v>
      </c>
      <c r="T36" s="276"/>
      <c r="U36" s="301">
        <f>入力シート!F47</f>
        <v>0</v>
      </c>
      <c r="V36" s="285" t="s">
        <v>78</v>
      </c>
      <c r="W36" s="286"/>
      <c r="X36" s="286"/>
      <c r="Y36" s="286"/>
      <c r="Z36" s="287"/>
      <c r="AA36" s="283">
        <f>入力シート!K47</f>
        <v>0</v>
      </c>
    </row>
    <row r="37" spans="1:27">
      <c r="A37" s="297"/>
      <c r="B37" s="297"/>
      <c r="C37" s="76">
        <v>3</v>
      </c>
      <c r="D37" s="75">
        <f>入力シート!E24</f>
        <v>0</v>
      </c>
      <c r="E37" s="284"/>
      <c r="F37" s="280">
        <f>入力シート!J24</f>
        <v>0</v>
      </c>
      <c r="G37" s="281"/>
      <c r="H37" s="281"/>
      <c r="I37" s="281"/>
      <c r="J37" s="282"/>
      <c r="K37" s="289"/>
      <c r="L37" s="332"/>
      <c r="M37" s="333"/>
      <c r="N37" s="333"/>
      <c r="O37" s="333"/>
      <c r="P37" s="333"/>
      <c r="Q37" s="333"/>
      <c r="R37" s="334"/>
      <c r="S37" s="76">
        <v>4</v>
      </c>
      <c r="T37" s="71">
        <f>入力シート!E47</f>
        <v>0</v>
      </c>
      <c r="U37" s="302"/>
      <c r="V37" s="280">
        <f>入力シート!J47</f>
        <v>0</v>
      </c>
      <c r="W37" s="281"/>
      <c r="X37" s="281"/>
      <c r="Y37" s="281"/>
      <c r="Z37" s="282"/>
      <c r="AA37" s="284"/>
    </row>
    <row r="38" spans="1:27">
      <c r="A38" s="297"/>
      <c r="B38" s="297"/>
      <c r="C38" s="275">
        <f>入力シート!I25</f>
        <v>0</v>
      </c>
      <c r="D38" s="276"/>
      <c r="E38" s="283">
        <f>入力シート!F25</f>
        <v>0</v>
      </c>
      <c r="F38" s="285" t="s">
        <v>78</v>
      </c>
      <c r="G38" s="286"/>
      <c r="H38" s="286"/>
      <c r="I38" s="286"/>
      <c r="J38" s="287"/>
      <c r="K38" s="288">
        <f>入力シート!K25</f>
        <v>0</v>
      </c>
      <c r="L38" s="326" t="s">
        <v>89</v>
      </c>
      <c r="M38" s="327"/>
      <c r="N38" s="327"/>
      <c r="O38" s="327"/>
      <c r="P38" s="327"/>
      <c r="Q38" s="327"/>
      <c r="R38" s="328"/>
      <c r="S38" s="275">
        <f>入力シート!I48</f>
        <v>0</v>
      </c>
      <c r="T38" s="276"/>
      <c r="U38" s="301">
        <f>入力シート!F48</f>
        <v>0</v>
      </c>
      <c r="V38" s="285" t="s">
        <v>78</v>
      </c>
      <c r="W38" s="286"/>
      <c r="X38" s="286"/>
      <c r="Y38" s="286"/>
      <c r="Z38" s="287"/>
      <c r="AA38" s="283">
        <f>入力シート!K48</f>
        <v>0</v>
      </c>
    </row>
    <row r="39" spans="1:27">
      <c r="A39" s="297"/>
      <c r="B39" s="297"/>
      <c r="C39" s="76">
        <v>4</v>
      </c>
      <c r="D39" s="73">
        <f>入力シート!E25</f>
        <v>0</v>
      </c>
      <c r="E39" s="284"/>
      <c r="F39" s="280">
        <f>入力シート!J25</f>
        <v>0</v>
      </c>
      <c r="G39" s="281"/>
      <c r="H39" s="281"/>
      <c r="I39" s="281"/>
      <c r="J39" s="282"/>
      <c r="K39" s="289"/>
      <c r="L39" s="329"/>
      <c r="M39" s="330"/>
      <c r="N39" s="330"/>
      <c r="O39" s="330"/>
      <c r="P39" s="330"/>
      <c r="Q39" s="330"/>
      <c r="R39" s="331"/>
      <c r="S39" s="76">
        <v>1</v>
      </c>
      <c r="T39" s="82">
        <f>入力シート!E48</f>
        <v>0</v>
      </c>
      <c r="U39" s="302"/>
      <c r="V39" s="280">
        <f>入力シート!J48</f>
        <v>0</v>
      </c>
      <c r="W39" s="281"/>
      <c r="X39" s="281"/>
      <c r="Y39" s="281"/>
      <c r="Z39" s="282"/>
      <c r="AA39" s="284"/>
    </row>
    <row r="40" spans="1:27">
      <c r="A40" s="297"/>
      <c r="B40" s="297"/>
      <c r="C40" s="275">
        <f>入力シート!I26</f>
        <v>0</v>
      </c>
      <c r="D40" s="276"/>
      <c r="E40" s="283">
        <f>入力シート!F26</f>
        <v>0</v>
      </c>
      <c r="F40" s="285" t="s">
        <v>78</v>
      </c>
      <c r="G40" s="286"/>
      <c r="H40" s="286"/>
      <c r="I40" s="286"/>
      <c r="J40" s="287"/>
      <c r="K40" s="288">
        <f>入力シート!K26</f>
        <v>0</v>
      </c>
      <c r="L40" s="329"/>
      <c r="M40" s="330"/>
      <c r="N40" s="330"/>
      <c r="O40" s="330"/>
      <c r="P40" s="330"/>
      <c r="Q40" s="330"/>
      <c r="R40" s="331"/>
      <c r="S40" s="275">
        <f>入力シート!I49</f>
        <v>0</v>
      </c>
      <c r="T40" s="276"/>
      <c r="U40" s="301">
        <f>入力シート!F49</f>
        <v>0</v>
      </c>
      <c r="V40" s="285" t="s">
        <v>78</v>
      </c>
      <c r="W40" s="286"/>
      <c r="X40" s="286"/>
      <c r="Y40" s="286"/>
      <c r="Z40" s="287"/>
      <c r="AA40" s="283">
        <f>入力シート!K49</f>
        <v>0</v>
      </c>
    </row>
    <row r="41" spans="1:27">
      <c r="A41" s="298"/>
      <c r="B41" s="298"/>
      <c r="C41" s="76">
        <v>5</v>
      </c>
      <c r="D41" s="73">
        <f>入力シート!E26</f>
        <v>0</v>
      </c>
      <c r="E41" s="284"/>
      <c r="F41" s="280">
        <f>入力シート!J26</f>
        <v>0</v>
      </c>
      <c r="G41" s="281"/>
      <c r="H41" s="281"/>
      <c r="I41" s="281"/>
      <c r="J41" s="282"/>
      <c r="K41" s="289"/>
      <c r="L41" s="329"/>
      <c r="M41" s="330"/>
      <c r="N41" s="330"/>
      <c r="O41" s="330"/>
      <c r="P41" s="330"/>
      <c r="Q41" s="330"/>
      <c r="R41" s="331"/>
      <c r="S41" s="76">
        <v>2</v>
      </c>
      <c r="T41" s="82">
        <f>入力シート!E49</f>
        <v>0</v>
      </c>
      <c r="U41" s="302"/>
      <c r="V41" s="280">
        <f>入力シート!J49</f>
        <v>0</v>
      </c>
      <c r="W41" s="281"/>
      <c r="X41" s="281"/>
      <c r="Y41" s="281"/>
      <c r="Z41" s="282"/>
      <c r="AA41" s="284"/>
    </row>
    <row r="42" spans="1:27">
      <c r="A42" s="335" t="s">
        <v>90</v>
      </c>
      <c r="B42" s="336"/>
      <c r="C42" s="275">
        <f>入力シート!I27</f>
        <v>0</v>
      </c>
      <c r="D42" s="276"/>
      <c r="E42" s="283">
        <f>入力シート!F27</f>
        <v>0</v>
      </c>
      <c r="F42" s="285" t="s">
        <v>78</v>
      </c>
      <c r="G42" s="286"/>
      <c r="H42" s="286"/>
      <c r="I42" s="286"/>
      <c r="J42" s="287"/>
      <c r="K42" s="288">
        <f>入力シート!K27</f>
        <v>0</v>
      </c>
      <c r="L42" s="329"/>
      <c r="M42" s="330"/>
      <c r="N42" s="330"/>
      <c r="O42" s="330"/>
      <c r="P42" s="330"/>
      <c r="Q42" s="330"/>
      <c r="R42" s="331"/>
      <c r="S42" s="275">
        <f>入力シート!I50</f>
        <v>0</v>
      </c>
      <c r="T42" s="276"/>
      <c r="U42" s="301">
        <f>入力シート!F50</f>
        <v>0</v>
      </c>
      <c r="V42" s="285" t="s">
        <v>78</v>
      </c>
      <c r="W42" s="286"/>
      <c r="X42" s="286"/>
      <c r="Y42" s="286"/>
      <c r="Z42" s="287"/>
      <c r="AA42" s="283">
        <f>入力シート!K50</f>
        <v>0</v>
      </c>
    </row>
    <row r="43" spans="1:27">
      <c r="A43" s="337"/>
      <c r="B43" s="338"/>
      <c r="C43" s="76">
        <v>1</v>
      </c>
      <c r="D43" s="82">
        <f>入力シート!E27</f>
        <v>0</v>
      </c>
      <c r="E43" s="284"/>
      <c r="F43" s="280">
        <f>入力シート!J27</f>
        <v>0</v>
      </c>
      <c r="G43" s="281"/>
      <c r="H43" s="281"/>
      <c r="I43" s="281"/>
      <c r="J43" s="282"/>
      <c r="K43" s="289"/>
      <c r="L43" s="329"/>
      <c r="M43" s="330"/>
      <c r="N43" s="330"/>
      <c r="O43" s="330"/>
      <c r="P43" s="330"/>
      <c r="Q43" s="330"/>
      <c r="R43" s="331"/>
      <c r="S43" s="76">
        <v>3</v>
      </c>
      <c r="T43" s="82">
        <f>入力シート!E50</f>
        <v>0</v>
      </c>
      <c r="U43" s="302"/>
      <c r="V43" s="280">
        <f>入力シート!J50</f>
        <v>0</v>
      </c>
      <c r="W43" s="281"/>
      <c r="X43" s="281"/>
      <c r="Y43" s="281"/>
      <c r="Z43" s="282"/>
      <c r="AA43" s="284"/>
    </row>
    <row r="44" spans="1:27">
      <c r="A44" s="337"/>
      <c r="B44" s="338"/>
      <c r="C44" s="275">
        <f>入力シート!I28</f>
        <v>0</v>
      </c>
      <c r="D44" s="276"/>
      <c r="E44" s="283">
        <f>入力シート!F28</f>
        <v>0</v>
      </c>
      <c r="F44" s="285" t="s">
        <v>78</v>
      </c>
      <c r="G44" s="286"/>
      <c r="H44" s="286"/>
      <c r="I44" s="286"/>
      <c r="J44" s="287"/>
      <c r="K44" s="288">
        <f>入力シート!K28</f>
        <v>0</v>
      </c>
      <c r="L44" s="329"/>
      <c r="M44" s="330"/>
      <c r="N44" s="330"/>
      <c r="O44" s="330"/>
      <c r="P44" s="330"/>
      <c r="Q44" s="330"/>
      <c r="R44" s="331"/>
      <c r="S44" s="324">
        <f>入力シート!I51</f>
        <v>0</v>
      </c>
      <c r="T44" s="325"/>
      <c r="U44" s="301">
        <f>入力シート!F51</f>
        <v>0</v>
      </c>
      <c r="V44" s="285" t="s">
        <v>78</v>
      </c>
      <c r="W44" s="286"/>
      <c r="X44" s="286"/>
      <c r="Y44" s="286"/>
      <c r="Z44" s="287"/>
      <c r="AA44" s="283">
        <f>入力シート!K51</f>
        <v>0</v>
      </c>
    </row>
    <row r="45" spans="1:27" ht="13.5" customHeight="1">
      <c r="A45" s="337"/>
      <c r="B45" s="338"/>
      <c r="C45" s="76">
        <v>2</v>
      </c>
      <c r="D45" s="82">
        <f>入力シート!E28</f>
        <v>0</v>
      </c>
      <c r="E45" s="284"/>
      <c r="F45" s="280">
        <f>入力シート!J28</f>
        <v>0</v>
      </c>
      <c r="G45" s="281"/>
      <c r="H45" s="281"/>
      <c r="I45" s="281"/>
      <c r="J45" s="282"/>
      <c r="K45" s="289"/>
      <c r="L45" s="332"/>
      <c r="M45" s="333"/>
      <c r="N45" s="333"/>
      <c r="O45" s="333"/>
      <c r="P45" s="333"/>
      <c r="Q45" s="333"/>
      <c r="R45" s="334"/>
      <c r="S45" s="76">
        <v>4</v>
      </c>
      <c r="T45" s="71">
        <f>入力シート!E51</f>
        <v>0</v>
      </c>
      <c r="U45" s="302"/>
      <c r="V45" s="280">
        <f>入力シート!J51</f>
        <v>0</v>
      </c>
      <c r="W45" s="281"/>
      <c r="X45" s="281"/>
      <c r="Y45" s="281"/>
      <c r="Z45" s="282"/>
      <c r="AA45" s="284"/>
    </row>
    <row r="46" spans="1:27" ht="12.75" customHeight="1">
      <c r="A46" s="337"/>
      <c r="B46" s="338"/>
      <c r="C46" s="275">
        <f>入力シート!I29</f>
        <v>0</v>
      </c>
      <c r="D46" s="276"/>
      <c r="E46" s="283">
        <f>入力シート!F29</f>
        <v>0</v>
      </c>
      <c r="F46" s="285" t="s">
        <v>78</v>
      </c>
      <c r="G46" s="286"/>
      <c r="H46" s="286"/>
      <c r="I46" s="286"/>
      <c r="J46" s="287"/>
      <c r="K46" s="288">
        <f>入力シート!K29</f>
        <v>0</v>
      </c>
      <c r="L46" s="315" t="s">
        <v>223</v>
      </c>
      <c r="M46" s="316"/>
      <c r="N46" s="316"/>
      <c r="O46" s="316"/>
      <c r="P46" s="316"/>
      <c r="Q46" s="316"/>
      <c r="R46" s="317"/>
      <c r="S46" s="275">
        <f>入力シート!I52</f>
        <v>0</v>
      </c>
      <c r="T46" s="276"/>
      <c r="U46" s="301">
        <f>入力シート!F52</f>
        <v>0</v>
      </c>
      <c r="V46" s="285" t="s">
        <v>78</v>
      </c>
      <c r="W46" s="286"/>
      <c r="X46" s="286"/>
      <c r="Y46" s="286"/>
      <c r="Z46" s="287"/>
      <c r="AA46" s="283">
        <f>入力シート!K52</f>
        <v>0</v>
      </c>
    </row>
    <row r="47" spans="1:27" ht="13.5" customHeight="1">
      <c r="A47" s="337"/>
      <c r="B47" s="338"/>
      <c r="C47" s="76">
        <v>3</v>
      </c>
      <c r="D47" s="75">
        <f>入力シート!E29</f>
        <v>0</v>
      </c>
      <c r="E47" s="284"/>
      <c r="F47" s="280">
        <f>入力シート!J29</f>
        <v>0</v>
      </c>
      <c r="G47" s="281"/>
      <c r="H47" s="281"/>
      <c r="I47" s="281"/>
      <c r="J47" s="282"/>
      <c r="K47" s="289"/>
      <c r="L47" s="318"/>
      <c r="M47" s="319"/>
      <c r="N47" s="319"/>
      <c r="O47" s="319"/>
      <c r="P47" s="319"/>
      <c r="Q47" s="319"/>
      <c r="R47" s="320"/>
      <c r="S47" s="76">
        <v>1</v>
      </c>
      <c r="T47" s="82">
        <f>入力シート!E52</f>
        <v>0</v>
      </c>
      <c r="U47" s="302"/>
      <c r="V47" s="280">
        <f>入力シート!J52</f>
        <v>0</v>
      </c>
      <c r="W47" s="281"/>
      <c r="X47" s="281"/>
      <c r="Y47" s="281"/>
      <c r="Z47" s="282"/>
      <c r="AA47" s="284"/>
    </row>
    <row r="48" spans="1:27" ht="13.5" customHeight="1">
      <c r="A48" s="337"/>
      <c r="B48" s="338"/>
      <c r="C48" s="275">
        <f>入力シート!I30</f>
        <v>0</v>
      </c>
      <c r="D48" s="276"/>
      <c r="E48" s="283">
        <f>入力シート!F30</f>
        <v>0</v>
      </c>
      <c r="F48" s="285" t="s">
        <v>78</v>
      </c>
      <c r="G48" s="286"/>
      <c r="H48" s="286"/>
      <c r="I48" s="286"/>
      <c r="J48" s="287"/>
      <c r="K48" s="288">
        <f>入力シート!K30</f>
        <v>0</v>
      </c>
      <c r="L48" s="318"/>
      <c r="M48" s="319"/>
      <c r="N48" s="319"/>
      <c r="O48" s="319"/>
      <c r="P48" s="319"/>
      <c r="Q48" s="319"/>
      <c r="R48" s="320"/>
      <c r="S48" s="275">
        <f>入力シート!I53</f>
        <v>0</v>
      </c>
      <c r="T48" s="276"/>
      <c r="U48" s="301">
        <f>入力シート!F53</f>
        <v>0</v>
      </c>
      <c r="V48" s="285" t="s">
        <v>78</v>
      </c>
      <c r="W48" s="286"/>
      <c r="X48" s="286"/>
      <c r="Y48" s="286"/>
      <c r="Z48" s="287"/>
      <c r="AA48" s="283">
        <f>入力シート!K53</f>
        <v>0</v>
      </c>
    </row>
    <row r="49" spans="1:27">
      <c r="A49" s="337"/>
      <c r="B49" s="338"/>
      <c r="C49" s="76">
        <v>4</v>
      </c>
      <c r="D49" s="73">
        <f>入力シート!E30</f>
        <v>0</v>
      </c>
      <c r="E49" s="284"/>
      <c r="F49" s="280">
        <f>入力シート!J30</f>
        <v>0</v>
      </c>
      <c r="G49" s="281"/>
      <c r="H49" s="281"/>
      <c r="I49" s="281"/>
      <c r="J49" s="282"/>
      <c r="K49" s="289"/>
      <c r="L49" s="318"/>
      <c r="M49" s="319"/>
      <c r="N49" s="319"/>
      <c r="O49" s="319"/>
      <c r="P49" s="319"/>
      <c r="Q49" s="319"/>
      <c r="R49" s="320"/>
      <c r="S49" s="76">
        <v>2</v>
      </c>
      <c r="T49" s="82">
        <f>入力シート!E53</f>
        <v>0</v>
      </c>
      <c r="U49" s="302"/>
      <c r="V49" s="280">
        <f>入力シート!J53</f>
        <v>0</v>
      </c>
      <c r="W49" s="281"/>
      <c r="X49" s="281"/>
      <c r="Y49" s="281"/>
      <c r="Z49" s="282"/>
      <c r="AA49" s="284"/>
    </row>
    <row r="50" spans="1:27">
      <c r="A50" s="337"/>
      <c r="B50" s="338"/>
      <c r="C50" s="275">
        <f>入力シート!I31</f>
        <v>0</v>
      </c>
      <c r="D50" s="276"/>
      <c r="E50" s="283">
        <f>入力シート!F31</f>
        <v>0</v>
      </c>
      <c r="F50" s="285" t="s">
        <v>78</v>
      </c>
      <c r="G50" s="286"/>
      <c r="H50" s="286"/>
      <c r="I50" s="286"/>
      <c r="J50" s="287"/>
      <c r="K50" s="288">
        <f>入力シート!K31</f>
        <v>0</v>
      </c>
      <c r="L50" s="318"/>
      <c r="M50" s="319"/>
      <c r="N50" s="319"/>
      <c r="O50" s="319"/>
      <c r="P50" s="319"/>
      <c r="Q50" s="319"/>
      <c r="R50" s="320"/>
      <c r="S50" s="275">
        <f>入力シート!I54</f>
        <v>0</v>
      </c>
      <c r="T50" s="276"/>
      <c r="U50" s="301">
        <f>入力シート!F54</f>
        <v>0</v>
      </c>
      <c r="V50" s="285" t="s">
        <v>78</v>
      </c>
      <c r="W50" s="286"/>
      <c r="X50" s="286"/>
      <c r="Y50" s="286"/>
      <c r="Z50" s="287"/>
      <c r="AA50" s="283">
        <f>入力シート!K54</f>
        <v>0</v>
      </c>
    </row>
    <row r="51" spans="1:27">
      <c r="A51" s="337"/>
      <c r="B51" s="338"/>
      <c r="C51" s="76">
        <v>5</v>
      </c>
      <c r="D51" s="73">
        <f>入力シート!E31</f>
        <v>0</v>
      </c>
      <c r="E51" s="284"/>
      <c r="F51" s="280">
        <f>入力シート!J31</f>
        <v>0</v>
      </c>
      <c r="G51" s="281"/>
      <c r="H51" s="281"/>
      <c r="I51" s="281"/>
      <c r="J51" s="282"/>
      <c r="K51" s="289"/>
      <c r="L51" s="318"/>
      <c r="M51" s="319"/>
      <c r="N51" s="319"/>
      <c r="O51" s="319"/>
      <c r="P51" s="319"/>
      <c r="Q51" s="319"/>
      <c r="R51" s="320"/>
      <c r="S51" s="76">
        <v>3</v>
      </c>
      <c r="T51" s="82">
        <f>入力シート!E54</f>
        <v>0</v>
      </c>
      <c r="U51" s="302"/>
      <c r="V51" s="280">
        <f>入力シート!J54</f>
        <v>0</v>
      </c>
      <c r="W51" s="281"/>
      <c r="X51" s="281"/>
      <c r="Y51" s="281"/>
      <c r="Z51" s="282"/>
      <c r="AA51" s="284"/>
    </row>
    <row r="52" spans="1:27">
      <c r="A52" s="337"/>
      <c r="B52" s="338"/>
      <c r="C52" s="275">
        <f>入力シート!I32</f>
        <v>0</v>
      </c>
      <c r="D52" s="276"/>
      <c r="E52" s="283">
        <f>入力シート!F32</f>
        <v>0</v>
      </c>
      <c r="F52" s="285" t="s">
        <v>78</v>
      </c>
      <c r="G52" s="286"/>
      <c r="H52" s="286"/>
      <c r="I52" s="286"/>
      <c r="J52" s="287"/>
      <c r="K52" s="288">
        <f>入力シート!K32</f>
        <v>0</v>
      </c>
      <c r="L52" s="318"/>
      <c r="M52" s="319"/>
      <c r="N52" s="319"/>
      <c r="O52" s="319"/>
      <c r="P52" s="319"/>
      <c r="Q52" s="319"/>
      <c r="R52" s="320"/>
      <c r="S52" s="275">
        <f>入力シート!I55</f>
        <v>0</v>
      </c>
      <c r="T52" s="276"/>
      <c r="U52" s="301">
        <f>入力シート!F55</f>
        <v>0</v>
      </c>
      <c r="V52" s="285" t="s">
        <v>78</v>
      </c>
      <c r="W52" s="286"/>
      <c r="X52" s="286"/>
      <c r="Y52" s="286"/>
      <c r="Z52" s="287"/>
      <c r="AA52" s="283">
        <f>入力シート!K55</f>
        <v>0</v>
      </c>
    </row>
    <row r="53" spans="1:27">
      <c r="A53" s="339"/>
      <c r="B53" s="340"/>
      <c r="C53" s="76">
        <v>6</v>
      </c>
      <c r="D53" s="73">
        <f>入力シート!E32</f>
        <v>0</v>
      </c>
      <c r="E53" s="284"/>
      <c r="F53" s="280">
        <f>入力シート!J32</f>
        <v>0</v>
      </c>
      <c r="G53" s="281"/>
      <c r="H53" s="281"/>
      <c r="I53" s="281"/>
      <c r="J53" s="282"/>
      <c r="K53" s="289"/>
      <c r="L53" s="321"/>
      <c r="M53" s="322"/>
      <c r="N53" s="322"/>
      <c r="O53" s="322"/>
      <c r="P53" s="322"/>
      <c r="Q53" s="322"/>
      <c r="R53" s="323"/>
      <c r="S53" s="163">
        <v>4</v>
      </c>
      <c r="T53" s="164">
        <f>入力シート!E55</f>
        <v>0</v>
      </c>
      <c r="U53" s="302"/>
      <c r="V53" s="280">
        <f>入力シート!J55</f>
        <v>0</v>
      </c>
      <c r="W53" s="281"/>
      <c r="X53" s="281"/>
      <c r="Y53" s="281"/>
      <c r="Z53" s="282"/>
      <c r="AA53" s="284"/>
    </row>
    <row r="54" spans="1:27">
      <c r="A54" s="297" t="s">
        <v>91</v>
      </c>
      <c r="B54" s="297"/>
      <c r="C54" s="275">
        <f>入力シート!I33</f>
        <v>0</v>
      </c>
      <c r="D54" s="276"/>
      <c r="E54" s="283">
        <f>入力シート!F33</f>
        <v>0</v>
      </c>
      <c r="F54" s="285" t="s">
        <v>78</v>
      </c>
      <c r="G54" s="286"/>
      <c r="H54" s="286"/>
      <c r="I54" s="286"/>
      <c r="J54" s="287"/>
      <c r="K54" s="288">
        <f>入力シート!K33</f>
        <v>0</v>
      </c>
      <c r="L54" s="303" t="s">
        <v>135</v>
      </c>
      <c r="M54" s="304"/>
      <c r="N54" s="304"/>
      <c r="O54" s="304"/>
      <c r="P54" s="304"/>
      <c r="Q54" s="304"/>
      <c r="R54" s="305"/>
      <c r="S54" s="275">
        <f>入力シート!I56</f>
        <v>0</v>
      </c>
      <c r="T54" s="276"/>
      <c r="U54" s="301">
        <f>入力シート!F57</f>
        <v>0</v>
      </c>
      <c r="V54" s="285" t="s">
        <v>78</v>
      </c>
      <c r="W54" s="286"/>
      <c r="X54" s="286"/>
      <c r="Y54" s="286"/>
      <c r="Z54" s="287"/>
      <c r="AA54" s="283">
        <f>入力シート!K57</f>
        <v>0</v>
      </c>
    </row>
    <row r="55" spans="1:27">
      <c r="A55" s="297"/>
      <c r="B55" s="297"/>
      <c r="C55" s="76">
        <v>1</v>
      </c>
      <c r="D55" s="82">
        <f>入力シート!E33</f>
        <v>0</v>
      </c>
      <c r="E55" s="284"/>
      <c r="F55" s="280">
        <f>入力シート!J33</f>
        <v>0</v>
      </c>
      <c r="G55" s="281"/>
      <c r="H55" s="281"/>
      <c r="I55" s="281"/>
      <c r="J55" s="282"/>
      <c r="K55" s="289"/>
      <c r="L55" s="303"/>
      <c r="M55" s="304"/>
      <c r="N55" s="304"/>
      <c r="O55" s="304"/>
      <c r="P55" s="304"/>
      <c r="Q55" s="304"/>
      <c r="R55" s="305"/>
      <c r="S55" s="163">
        <v>1</v>
      </c>
      <c r="T55" s="164">
        <f>入力シート!E56</f>
        <v>0</v>
      </c>
      <c r="U55" s="302"/>
      <c r="V55" s="280">
        <f>入力シート!J57</f>
        <v>0</v>
      </c>
      <c r="W55" s="281"/>
      <c r="X55" s="281"/>
      <c r="Y55" s="281"/>
      <c r="Z55" s="282"/>
      <c r="AA55" s="284"/>
    </row>
    <row r="56" spans="1:27">
      <c r="A56" s="297"/>
      <c r="B56" s="297"/>
      <c r="C56" s="275">
        <f>入力シート!I34</f>
        <v>0</v>
      </c>
      <c r="D56" s="276"/>
      <c r="E56" s="283">
        <f>入力シート!F34</f>
        <v>0</v>
      </c>
      <c r="F56" s="285" t="s">
        <v>78</v>
      </c>
      <c r="G56" s="286"/>
      <c r="H56" s="286"/>
      <c r="I56" s="286"/>
      <c r="J56" s="287"/>
      <c r="K56" s="288">
        <f>入力シート!K34</f>
        <v>0</v>
      </c>
      <c r="L56" s="303"/>
      <c r="M56" s="304"/>
      <c r="N56" s="304"/>
      <c r="O56" s="304"/>
      <c r="P56" s="304"/>
      <c r="Q56" s="304"/>
      <c r="R56" s="305"/>
      <c r="S56" s="275">
        <f>入力シート!I57</f>
        <v>0</v>
      </c>
      <c r="T56" s="276"/>
      <c r="U56" s="301">
        <f>入力シート!F58</f>
        <v>0</v>
      </c>
      <c r="V56" s="285" t="s">
        <v>78</v>
      </c>
      <c r="W56" s="286"/>
      <c r="X56" s="286"/>
      <c r="Y56" s="286"/>
      <c r="Z56" s="287"/>
      <c r="AA56" s="283">
        <f>入力シート!K58</f>
        <v>0</v>
      </c>
    </row>
    <row r="57" spans="1:27">
      <c r="A57" s="297"/>
      <c r="B57" s="297"/>
      <c r="C57" s="76">
        <v>2</v>
      </c>
      <c r="D57" s="82">
        <f>入力シート!E34</f>
        <v>0</v>
      </c>
      <c r="E57" s="284"/>
      <c r="F57" s="280">
        <f>入力シート!J34</f>
        <v>0</v>
      </c>
      <c r="G57" s="281"/>
      <c r="H57" s="281"/>
      <c r="I57" s="281"/>
      <c r="J57" s="282"/>
      <c r="K57" s="289"/>
      <c r="L57" s="303"/>
      <c r="M57" s="304"/>
      <c r="N57" s="304"/>
      <c r="O57" s="304"/>
      <c r="P57" s="304"/>
      <c r="Q57" s="304"/>
      <c r="R57" s="305"/>
      <c r="S57" s="163">
        <v>2</v>
      </c>
      <c r="T57" s="164">
        <f>入力シート!E57</f>
        <v>0</v>
      </c>
      <c r="U57" s="302"/>
      <c r="V57" s="280">
        <f>入力シート!J58</f>
        <v>0</v>
      </c>
      <c r="W57" s="281"/>
      <c r="X57" s="281"/>
      <c r="Y57" s="281"/>
      <c r="Z57" s="282"/>
      <c r="AA57" s="284"/>
    </row>
    <row r="58" spans="1:27">
      <c r="A58" s="297"/>
      <c r="B58" s="297"/>
      <c r="C58" s="275">
        <f>入力シート!I35</f>
        <v>0</v>
      </c>
      <c r="D58" s="276"/>
      <c r="E58" s="283">
        <f>入力シート!F35</f>
        <v>0</v>
      </c>
      <c r="F58" s="285" t="s">
        <v>78</v>
      </c>
      <c r="G58" s="286"/>
      <c r="H58" s="286"/>
      <c r="I58" s="286"/>
      <c r="J58" s="287"/>
      <c r="K58" s="288">
        <f>入力シート!K35</f>
        <v>0</v>
      </c>
      <c r="L58" s="303"/>
      <c r="M58" s="304"/>
      <c r="N58" s="304"/>
      <c r="O58" s="304"/>
      <c r="P58" s="304"/>
      <c r="Q58" s="304"/>
      <c r="R58" s="305"/>
      <c r="S58" s="275">
        <f>入力シート!I58</f>
        <v>0</v>
      </c>
      <c r="T58" s="276"/>
      <c r="U58" s="301">
        <f>入力シート!F58</f>
        <v>0</v>
      </c>
      <c r="V58" s="285" t="s">
        <v>78</v>
      </c>
      <c r="W58" s="286"/>
      <c r="X58" s="286"/>
      <c r="Y58" s="286"/>
      <c r="Z58" s="287"/>
      <c r="AA58" s="283">
        <f>入力シート!K58</f>
        <v>0</v>
      </c>
    </row>
    <row r="59" spans="1:27">
      <c r="A59" s="297"/>
      <c r="B59" s="297"/>
      <c r="C59" s="76">
        <v>3</v>
      </c>
      <c r="D59" s="82">
        <f>入力シート!E35</f>
        <v>0</v>
      </c>
      <c r="E59" s="284"/>
      <c r="F59" s="280">
        <f>入力シート!J35</f>
        <v>0</v>
      </c>
      <c r="G59" s="281"/>
      <c r="H59" s="281"/>
      <c r="I59" s="281"/>
      <c r="J59" s="282"/>
      <c r="K59" s="289"/>
      <c r="L59" s="303"/>
      <c r="M59" s="304"/>
      <c r="N59" s="304"/>
      <c r="O59" s="304"/>
      <c r="P59" s="304"/>
      <c r="Q59" s="304"/>
      <c r="R59" s="305"/>
      <c r="S59" s="163">
        <v>3</v>
      </c>
      <c r="T59" s="164">
        <f>入力シート!E58</f>
        <v>0</v>
      </c>
      <c r="U59" s="302"/>
      <c r="V59" s="280">
        <f>入力シート!J58</f>
        <v>0</v>
      </c>
      <c r="W59" s="281"/>
      <c r="X59" s="281"/>
      <c r="Y59" s="281"/>
      <c r="Z59" s="282"/>
      <c r="AA59" s="284"/>
    </row>
    <row r="60" spans="1:27">
      <c r="A60" s="297"/>
      <c r="B60" s="297"/>
      <c r="C60" s="210"/>
      <c r="D60" s="204">
        <f>入力シート!I34</f>
        <v>0</v>
      </c>
      <c r="E60" s="283">
        <f>入力シート!F34</f>
        <v>0</v>
      </c>
      <c r="F60" s="285" t="s">
        <v>78</v>
      </c>
      <c r="G60" s="286"/>
      <c r="H60" s="286"/>
      <c r="I60" s="286"/>
      <c r="J60" s="287"/>
      <c r="K60" s="288">
        <f>入力シート!K34</f>
        <v>0</v>
      </c>
      <c r="L60" s="303"/>
      <c r="M60" s="304"/>
      <c r="N60" s="304"/>
      <c r="O60" s="304"/>
      <c r="P60" s="304"/>
      <c r="Q60" s="304"/>
      <c r="R60" s="305"/>
      <c r="S60" s="275">
        <f>入力シート!I59</f>
        <v>0</v>
      </c>
      <c r="T60" s="276"/>
      <c r="U60" s="301">
        <f>入力シート!F59</f>
        <v>0</v>
      </c>
      <c r="V60" s="285" t="s">
        <v>78</v>
      </c>
      <c r="W60" s="286"/>
      <c r="X60" s="286"/>
      <c r="Y60" s="286"/>
      <c r="Z60" s="287"/>
      <c r="AA60" s="283">
        <f>入力シート!K59</f>
        <v>0</v>
      </c>
    </row>
    <row r="61" spans="1:27">
      <c r="A61" s="297"/>
      <c r="B61" s="297"/>
      <c r="C61" s="206">
        <v>4</v>
      </c>
      <c r="D61" s="208">
        <f>入力シート!E34</f>
        <v>0</v>
      </c>
      <c r="E61" s="284"/>
      <c r="F61" s="280">
        <f>入力シート!J34</f>
        <v>0</v>
      </c>
      <c r="G61" s="281"/>
      <c r="H61" s="281"/>
      <c r="I61" s="281"/>
      <c r="J61" s="282"/>
      <c r="K61" s="289"/>
      <c r="L61" s="303"/>
      <c r="M61" s="304"/>
      <c r="N61" s="304"/>
      <c r="O61" s="304"/>
      <c r="P61" s="304"/>
      <c r="Q61" s="304"/>
      <c r="R61" s="305"/>
      <c r="S61" s="206">
        <v>4</v>
      </c>
      <c r="T61" s="205">
        <f>入力シート!E59</f>
        <v>0</v>
      </c>
      <c r="U61" s="302"/>
      <c r="V61" s="280">
        <f>入力シート!J59</f>
        <v>0</v>
      </c>
      <c r="W61" s="281"/>
      <c r="X61" s="281"/>
      <c r="Y61" s="281"/>
      <c r="Z61" s="282"/>
      <c r="AA61" s="284"/>
    </row>
    <row r="62" spans="1:27">
      <c r="A62" s="297"/>
      <c r="B62" s="297"/>
      <c r="C62" s="247"/>
      <c r="D62" s="248"/>
      <c r="E62" s="295"/>
      <c r="F62" s="312"/>
      <c r="G62" s="313"/>
      <c r="H62" s="313"/>
      <c r="I62" s="313"/>
      <c r="J62" s="314"/>
      <c r="K62" s="290"/>
      <c r="L62" s="303"/>
      <c r="M62" s="304"/>
      <c r="N62" s="304"/>
      <c r="O62" s="304"/>
      <c r="P62" s="304"/>
      <c r="Q62" s="304"/>
      <c r="R62" s="305"/>
      <c r="S62" s="275">
        <f>入力シート!I60</f>
        <v>0</v>
      </c>
      <c r="T62" s="276"/>
      <c r="U62" s="301">
        <f>入力シート!F60</f>
        <v>0</v>
      </c>
      <c r="V62" s="285" t="s">
        <v>78</v>
      </c>
      <c r="W62" s="286"/>
      <c r="X62" s="286"/>
      <c r="Y62" s="286"/>
      <c r="Z62" s="287"/>
      <c r="AA62" s="283">
        <f>入力シート!K60</f>
        <v>0</v>
      </c>
    </row>
    <row r="63" spans="1:27">
      <c r="A63" s="298"/>
      <c r="B63" s="298"/>
      <c r="C63" s="249"/>
      <c r="D63" s="250"/>
      <c r="E63" s="296"/>
      <c r="F63" s="292"/>
      <c r="G63" s="293"/>
      <c r="H63" s="293"/>
      <c r="I63" s="293"/>
      <c r="J63" s="294"/>
      <c r="K63" s="291"/>
      <c r="L63" s="306"/>
      <c r="M63" s="307"/>
      <c r="N63" s="307"/>
      <c r="O63" s="307"/>
      <c r="P63" s="307"/>
      <c r="Q63" s="307"/>
      <c r="R63" s="308"/>
      <c r="S63" s="163">
        <v>5</v>
      </c>
      <c r="T63" s="164">
        <f>入力シート!E60</f>
        <v>0</v>
      </c>
      <c r="U63" s="302"/>
      <c r="V63" s="280">
        <f>入力シート!J60</f>
        <v>0</v>
      </c>
      <c r="W63" s="281"/>
      <c r="X63" s="281"/>
      <c r="Y63" s="281"/>
      <c r="Z63" s="282"/>
      <c r="AA63" s="284"/>
    </row>
    <row r="64" spans="1:27" ht="7.5" customHeight="1"/>
    <row r="65" spans="1:26">
      <c r="A65" s="2" t="s">
        <v>148</v>
      </c>
    </row>
    <row r="66" spans="1:26" ht="7.5" customHeight="1"/>
    <row r="67" spans="1:26" ht="17.25">
      <c r="B67" s="277" t="str">
        <f>入力シート!A1</f>
        <v>第４７回東北高等学校対抗自転車競技選手権大会</v>
      </c>
      <c r="C67" s="277"/>
      <c r="D67" s="277"/>
      <c r="E67" s="277"/>
      <c r="F67" s="277"/>
      <c r="G67" s="277"/>
      <c r="H67" s="277"/>
      <c r="I67" s="277"/>
      <c r="J67" s="277"/>
      <c r="K67" s="277"/>
      <c r="L67" s="277"/>
      <c r="M67" s="277"/>
      <c r="N67" s="277"/>
      <c r="O67" s="277"/>
      <c r="P67" s="277"/>
      <c r="Q67" s="277"/>
      <c r="R67" s="277"/>
      <c r="S67" s="277"/>
      <c r="T67" s="2" t="s">
        <v>292</v>
      </c>
    </row>
    <row r="68" spans="1:26" ht="7.5" customHeight="1"/>
    <row r="69" spans="1:26">
      <c r="B69" s="2" t="s">
        <v>92</v>
      </c>
    </row>
    <row r="70" spans="1:26" ht="7.5" customHeight="1"/>
    <row r="71" spans="1:26" ht="18" customHeight="1">
      <c r="B71" s="273" t="s">
        <v>93</v>
      </c>
      <c r="C71" s="10"/>
      <c r="D71" s="10"/>
      <c r="E71" s="10"/>
      <c r="F71" s="36" t="s">
        <v>232</v>
      </c>
      <c r="G71" s="278"/>
      <c r="H71" s="278"/>
      <c r="I71" s="278"/>
      <c r="J71" s="5" t="s">
        <v>94</v>
      </c>
      <c r="K71" s="24"/>
      <c r="L71" s="10" t="s">
        <v>95</v>
      </c>
      <c r="M71" s="10"/>
      <c r="N71" s="10"/>
      <c r="O71" s="10"/>
      <c r="P71" s="10"/>
      <c r="Q71" s="10"/>
      <c r="R71" s="37"/>
    </row>
    <row r="72" spans="1:26" ht="13.5" customHeight="1">
      <c r="B72" s="274"/>
      <c r="C72" s="83"/>
      <c r="D72" s="83"/>
      <c r="E72" s="83"/>
      <c r="F72" s="83"/>
      <c r="G72" s="83"/>
      <c r="H72" s="72" t="s">
        <v>96</v>
      </c>
      <c r="K72" s="83"/>
      <c r="L72" s="83"/>
      <c r="M72" s="83"/>
      <c r="N72" s="83"/>
      <c r="O72" s="83"/>
      <c r="P72" s="83"/>
      <c r="Q72" s="83"/>
      <c r="R72" s="84"/>
    </row>
    <row r="73" spans="1:26" ht="7.5" customHeight="1">
      <c r="B73" s="109"/>
      <c r="C73" s="79"/>
      <c r="D73" s="79"/>
      <c r="E73" s="79"/>
      <c r="F73" s="79"/>
      <c r="G73" s="79"/>
      <c r="H73" s="117"/>
      <c r="K73" s="79"/>
      <c r="L73" s="79"/>
      <c r="M73" s="79"/>
      <c r="N73" s="79"/>
      <c r="O73" s="79"/>
      <c r="P73" s="79"/>
      <c r="Q73" s="79"/>
      <c r="R73" s="154"/>
    </row>
    <row r="74" spans="1:26" ht="13.5" customHeight="1">
      <c r="B74" s="279" t="s">
        <v>97</v>
      </c>
      <c r="C74" s="110"/>
      <c r="D74" s="299">
        <f>入力シート!C3</f>
        <v>0</v>
      </c>
      <c r="E74" s="299"/>
      <c r="F74" s="299"/>
      <c r="G74" s="299"/>
      <c r="H74" s="299"/>
      <c r="I74" s="299"/>
      <c r="J74" s="152" t="s">
        <v>299</v>
      </c>
      <c r="K74" s="156"/>
      <c r="L74" s="111"/>
      <c r="M74" s="111"/>
      <c r="N74" s="111"/>
      <c r="O74" s="111"/>
      <c r="P74" s="111"/>
      <c r="Q74" s="111"/>
      <c r="R74" s="112"/>
      <c r="U74" s="309" t="s">
        <v>98</v>
      </c>
      <c r="V74" s="309"/>
      <c r="W74" s="309"/>
      <c r="X74" s="301"/>
      <c r="Y74" s="301"/>
      <c r="Z74" s="301"/>
    </row>
    <row r="75" spans="1:26" ht="6.75" customHeight="1">
      <c r="B75" s="279"/>
      <c r="C75" s="110"/>
      <c r="D75" s="111"/>
      <c r="E75" s="111"/>
      <c r="F75" s="111"/>
      <c r="G75" s="111"/>
      <c r="H75" s="111"/>
      <c r="I75" s="111"/>
      <c r="J75" s="111"/>
      <c r="K75" s="111"/>
      <c r="L75" s="111"/>
      <c r="M75" s="111"/>
      <c r="N75" s="111"/>
      <c r="O75" s="111"/>
      <c r="P75" s="111"/>
      <c r="Q75" s="111"/>
      <c r="R75" s="112"/>
      <c r="U75" s="310"/>
      <c r="V75" s="310"/>
      <c r="W75" s="310"/>
      <c r="X75" s="279"/>
      <c r="Y75" s="279"/>
      <c r="Z75" s="279"/>
    </row>
    <row r="76" spans="1:26" ht="21">
      <c r="B76" s="271" t="s">
        <v>21</v>
      </c>
      <c r="C76" s="110"/>
      <c r="D76" s="153" t="s">
        <v>300</v>
      </c>
      <c r="E76" s="300">
        <f>入力シート!J4</f>
        <v>0</v>
      </c>
      <c r="F76" s="300"/>
      <c r="G76" s="300"/>
      <c r="H76" s="300"/>
      <c r="I76" s="300"/>
      <c r="J76" s="300"/>
      <c r="K76" s="300"/>
      <c r="L76" s="111"/>
      <c r="M76" s="111"/>
      <c r="N76" s="111"/>
      <c r="O76" s="111" t="s">
        <v>302</v>
      </c>
      <c r="P76" s="111"/>
      <c r="Q76" s="111"/>
      <c r="R76" s="112"/>
      <c r="U76" s="311"/>
      <c r="V76" s="311"/>
      <c r="W76" s="311"/>
      <c r="X76" s="302"/>
      <c r="Y76" s="302"/>
      <c r="Z76" s="302"/>
    </row>
    <row r="77" spans="1:26">
      <c r="B77" s="272"/>
      <c r="C77" s="113"/>
      <c r="D77" s="114"/>
      <c r="E77" s="114"/>
      <c r="F77" s="114"/>
      <c r="G77" s="114"/>
      <c r="H77" s="114"/>
      <c r="I77" s="114"/>
      <c r="J77" s="114"/>
      <c r="K77" s="114"/>
      <c r="L77" s="114"/>
      <c r="M77" s="114"/>
      <c r="N77" s="114"/>
      <c r="O77" s="114"/>
      <c r="P77" s="114"/>
      <c r="Q77" s="114"/>
      <c r="R77" s="115"/>
    </row>
  </sheetData>
  <mergeCells count="300">
    <mergeCell ref="AA50:AA51"/>
    <mergeCell ref="AA48:AA49"/>
    <mergeCell ref="AA46:AA47"/>
    <mergeCell ref="AA44:AA45"/>
    <mergeCell ref="AA42:AA43"/>
    <mergeCell ref="AA40:AA41"/>
    <mergeCell ref="AA24:AA25"/>
    <mergeCell ref="C8:K8"/>
    <mergeCell ref="AA38:AA39"/>
    <mergeCell ref="AA36:AA37"/>
    <mergeCell ref="AA34:AA35"/>
    <mergeCell ref="AA32:AA33"/>
    <mergeCell ref="AA30:AA31"/>
    <mergeCell ref="AA26:AA27"/>
    <mergeCell ref="U30:U31"/>
    <mergeCell ref="U26:U27"/>
    <mergeCell ref="R10:U10"/>
    <mergeCell ref="V16:Z17"/>
    <mergeCell ref="S17:T17"/>
    <mergeCell ref="AA18:AA19"/>
    <mergeCell ref="U22:U23"/>
    <mergeCell ref="V28:Z28"/>
    <mergeCell ref="F29:J29"/>
    <mergeCell ref="S29:T29"/>
    <mergeCell ref="AA62:AA63"/>
    <mergeCell ref="V63:Z63"/>
    <mergeCell ref="AA58:AA59"/>
    <mergeCell ref="V59:Z59"/>
    <mergeCell ref="S52:T52"/>
    <mergeCell ref="U52:U53"/>
    <mergeCell ref="V52:Z52"/>
    <mergeCell ref="U56:U57"/>
    <mergeCell ref="V56:Z56"/>
    <mergeCell ref="S54:T54"/>
    <mergeCell ref="AA52:AA53"/>
    <mergeCell ref="V53:Z53"/>
    <mergeCell ref="AA56:AA57"/>
    <mergeCell ref="V57:Z57"/>
    <mergeCell ref="AA54:AA55"/>
    <mergeCell ref="V55:Z55"/>
    <mergeCell ref="V54:Z54"/>
    <mergeCell ref="U62:U63"/>
    <mergeCell ref="V62:Z62"/>
    <mergeCell ref="S56:T56"/>
    <mergeCell ref="S58:T58"/>
    <mergeCell ref="U58:U59"/>
    <mergeCell ref="AA60:AA61"/>
    <mergeCell ref="W2:AA2"/>
    <mergeCell ref="W3:AA3"/>
    <mergeCell ref="A6:B6"/>
    <mergeCell ref="C6:K6"/>
    <mergeCell ref="L6:Q6"/>
    <mergeCell ref="A7:B7"/>
    <mergeCell ref="C7:K7"/>
    <mergeCell ref="L7:Q7"/>
    <mergeCell ref="D2:T2"/>
    <mergeCell ref="A11:B11"/>
    <mergeCell ref="C11:K11"/>
    <mergeCell ref="L11:Q11"/>
    <mergeCell ref="R11:U11"/>
    <mergeCell ref="L12:Q12"/>
    <mergeCell ref="R12:U12"/>
    <mergeCell ref="A8:B8"/>
    <mergeCell ref="N8:P8"/>
    <mergeCell ref="P9:Q9"/>
    <mergeCell ref="A10:B10"/>
    <mergeCell ref="C10:K10"/>
    <mergeCell ref="L10:Q10"/>
    <mergeCell ref="A9:B9"/>
    <mergeCell ref="C9:K9"/>
    <mergeCell ref="L9:M9"/>
    <mergeCell ref="N9:O9"/>
    <mergeCell ref="A18:B19"/>
    <mergeCell ref="E18:E19"/>
    <mergeCell ref="F18:J18"/>
    <mergeCell ref="V18:Z18"/>
    <mergeCell ref="C18:D18"/>
    <mergeCell ref="C19:D19"/>
    <mergeCell ref="L13:Q13"/>
    <mergeCell ref="R13:U13"/>
    <mergeCell ref="A16:B17"/>
    <mergeCell ref="C16:D16"/>
    <mergeCell ref="E16:E17"/>
    <mergeCell ref="F16:J17"/>
    <mergeCell ref="C17:D17"/>
    <mergeCell ref="L16:R17"/>
    <mergeCell ref="S16:T16"/>
    <mergeCell ref="U16:U17"/>
    <mergeCell ref="F19:J19"/>
    <mergeCell ref="V19:Z19"/>
    <mergeCell ref="K18:K19"/>
    <mergeCell ref="L18:R23"/>
    <mergeCell ref="S18:T18"/>
    <mergeCell ref="U18:U19"/>
    <mergeCell ref="K20:K21"/>
    <mergeCell ref="V20:Z20"/>
    <mergeCell ref="A20:B21"/>
    <mergeCell ref="E20:E21"/>
    <mergeCell ref="F20:J20"/>
    <mergeCell ref="AA20:AA21"/>
    <mergeCell ref="F21:J21"/>
    <mergeCell ref="V21:Z21"/>
    <mergeCell ref="S20:T20"/>
    <mergeCell ref="U20:U21"/>
    <mergeCell ref="C20:D20"/>
    <mergeCell ref="C21:D21"/>
    <mergeCell ref="A22:B23"/>
    <mergeCell ref="E22:E23"/>
    <mergeCell ref="F22:J22"/>
    <mergeCell ref="V22:Z22"/>
    <mergeCell ref="AA22:AA23"/>
    <mergeCell ref="F23:J23"/>
    <mergeCell ref="V23:Z23"/>
    <mergeCell ref="K22:K23"/>
    <mergeCell ref="S22:T22"/>
    <mergeCell ref="C22:D22"/>
    <mergeCell ref="C23:D23"/>
    <mergeCell ref="U24:U25"/>
    <mergeCell ref="U28:U29"/>
    <mergeCell ref="S24:T24"/>
    <mergeCell ref="S26:T26"/>
    <mergeCell ref="A26:B27"/>
    <mergeCell ref="C27:D27"/>
    <mergeCell ref="K26:K27"/>
    <mergeCell ref="A24:B25"/>
    <mergeCell ref="C24:D24"/>
    <mergeCell ref="E24:E25"/>
    <mergeCell ref="F24:J24"/>
    <mergeCell ref="F26:J26"/>
    <mergeCell ref="F27:J27"/>
    <mergeCell ref="C25:D25"/>
    <mergeCell ref="F25:J25"/>
    <mergeCell ref="A28:B29"/>
    <mergeCell ref="V25:Z25"/>
    <mergeCell ref="K24:K25"/>
    <mergeCell ref="L24:R27"/>
    <mergeCell ref="V26:Z26"/>
    <mergeCell ref="V27:Z27"/>
    <mergeCell ref="C26:D26"/>
    <mergeCell ref="E26:E27"/>
    <mergeCell ref="S30:T30"/>
    <mergeCell ref="K34:K35"/>
    <mergeCell ref="E34:E35"/>
    <mergeCell ref="E32:E33"/>
    <mergeCell ref="V29:Z29"/>
    <mergeCell ref="K28:K29"/>
    <mergeCell ref="L28:R29"/>
    <mergeCell ref="S28:T28"/>
    <mergeCell ref="V24:Z24"/>
    <mergeCell ref="E28:E29"/>
    <mergeCell ref="F28:J28"/>
    <mergeCell ref="C30:D30"/>
    <mergeCell ref="C31:D31"/>
    <mergeCell ref="F32:J32"/>
    <mergeCell ref="F33:J33"/>
    <mergeCell ref="C28:D28"/>
    <mergeCell ref="C29:D29"/>
    <mergeCell ref="U36:U37"/>
    <mergeCell ref="U34:U35"/>
    <mergeCell ref="V30:Z30"/>
    <mergeCell ref="V31:Z31"/>
    <mergeCell ref="K32:K33"/>
    <mergeCell ref="S32:T32"/>
    <mergeCell ref="V32:Z32"/>
    <mergeCell ref="V33:Z33"/>
    <mergeCell ref="K30:K31"/>
    <mergeCell ref="U32:U33"/>
    <mergeCell ref="V36:Z36"/>
    <mergeCell ref="F37:J37"/>
    <mergeCell ref="V37:Z37"/>
    <mergeCell ref="C34:D34"/>
    <mergeCell ref="A30:B31"/>
    <mergeCell ref="E30:E31"/>
    <mergeCell ref="F30:J30"/>
    <mergeCell ref="F31:J31"/>
    <mergeCell ref="L30:R37"/>
    <mergeCell ref="A32:B41"/>
    <mergeCell ref="V41:Z41"/>
    <mergeCell ref="F40:J40"/>
    <mergeCell ref="K40:K41"/>
    <mergeCell ref="C38:D38"/>
    <mergeCell ref="E38:E39"/>
    <mergeCell ref="F38:J38"/>
    <mergeCell ref="F34:J34"/>
    <mergeCell ref="S34:T34"/>
    <mergeCell ref="E36:E37"/>
    <mergeCell ref="V34:Z34"/>
    <mergeCell ref="F35:J35"/>
    <mergeCell ref="V35:Z35"/>
    <mergeCell ref="F36:J36"/>
    <mergeCell ref="K36:K37"/>
    <mergeCell ref="S36:T36"/>
    <mergeCell ref="C40:D40"/>
    <mergeCell ref="U40:U41"/>
    <mergeCell ref="U38:U39"/>
    <mergeCell ref="C36:D36"/>
    <mergeCell ref="C32:D32"/>
    <mergeCell ref="V42:Z42"/>
    <mergeCell ref="F39:J39"/>
    <mergeCell ref="A42:B53"/>
    <mergeCell ref="E42:E43"/>
    <mergeCell ref="F42:J42"/>
    <mergeCell ref="E48:E49"/>
    <mergeCell ref="F48:J48"/>
    <mergeCell ref="E50:E51"/>
    <mergeCell ref="E44:E45"/>
    <mergeCell ref="E52:E53"/>
    <mergeCell ref="F44:J44"/>
    <mergeCell ref="C50:D50"/>
    <mergeCell ref="C52:D52"/>
    <mergeCell ref="C42:D42"/>
    <mergeCell ref="C44:D44"/>
    <mergeCell ref="U50:U51"/>
    <mergeCell ref="U48:U49"/>
    <mergeCell ref="U46:U47"/>
    <mergeCell ref="U44:U45"/>
    <mergeCell ref="E46:E47"/>
    <mergeCell ref="E40:E41"/>
    <mergeCell ref="K46:K47"/>
    <mergeCell ref="F47:J47"/>
    <mergeCell ref="V45:Z45"/>
    <mergeCell ref="K48:K49"/>
    <mergeCell ref="S48:T48"/>
    <mergeCell ref="V48:Z48"/>
    <mergeCell ref="V49:Z49"/>
    <mergeCell ref="K44:K45"/>
    <mergeCell ref="F45:J45"/>
    <mergeCell ref="V50:Z50"/>
    <mergeCell ref="F51:J51"/>
    <mergeCell ref="V51:Z51"/>
    <mergeCell ref="L46:R53"/>
    <mergeCell ref="K38:K39"/>
    <mergeCell ref="V47:Z47"/>
    <mergeCell ref="V40:Z40"/>
    <mergeCell ref="V38:Z38"/>
    <mergeCell ref="S46:T46"/>
    <mergeCell ref="V46:Z46"/>
    <mergeCell ref="V39:Z39"/>
    <mergeCell ref="S40:T40"/>
    <mergeCell ref="F43:J43"/>
    <mergeCell ref="V43:Z43"/>
    <mergeCell ref="S44:T44"/>
    <mergeCell ref="V44:Z44"/>
    <mergeCell ref="K42:K43"/>
    <mergeCell ref="F41:J41"/>
    <mergeCell ref="L38:R45"/>
    <mergeCell ref="S38:T38"/>
    <mergeCell ref="S42:T42"/>
    <mergeCell ref="U42:U43"/>
    <mergeCell ref="U74:W76"/>
    <mergeCell ref="E58:E59"/>
    <mergeCell ref="F58:J58"/>
    <mergeCell ref="K58:K59"/>
    <mergeCell ref="V58:Z58"/>
    <mergeCell ref="X74:Z76"/>
    <mergeCell ref="S62:T62"/>
    <mergeCell ref="F62:J62"/>
    <mergeCell ref="K54:K55"/>
    <mergeCell ref="V60:Z60"/>
    <mergeCell ref="V61:Z61"/>
    <mergeCell ref="K52:K53"/>
    <mergeCell ref="F53:J53"/>
    <mergeCell ref="F52:J52"/>
    <mergeCell ref="E54:E55"/>
    <mergeCell ref="F54:J54"/>
    <mergeCell ref="F59:J59"/>
    <mergeCell ref="U54:U55"/>
    <mergeCell ref="L54:R63"/>
    <mergeCell ref="C48:D48"/>
    <mergeCell ref="F60:J60"/>
    <mergeCell ref="K60:K61"/>
    <mergeCell ref="F61:J61"/>
    <mergeCell ref="S60:T60"/>
    <mergeCell ref="U60:U61"/>
    <mergeCell ref="K50:K51"/>
    <mergeCell ref="S50:T50"/>
    <mergeCell ref="B76:B77"/>
    <mergeCell ref="B71:B72"/>
    <mergeCell ref="C46:D46"/>
    <mergeCell ref="B67:S67"/>
    <mergeCell ref="G71:I71"/>
    <mergeCell ref="B74:B75"/>
    <mergeCell ref="F55:J55"/>
    <mergeCell ref="C56:D56"/>
    <mergeCell ref="E56:E57"/>
    <mergeCell ref="F56:J56"/>
    <mergeCell ref="K56:K57"/>
    <mergeCell ref="F57:J57"/>
    <mergeCell ref="K62:K63"/>
    <mergeCell ref="F63:J63"/>
    <mergeCell ref="E62:E63"/>
    <mergeCell ref="F50:J50"/>
    <mergeCell ref="A54:B63"/>
    <mergeCell ref="C54:D54"/>
    <mergeCell ref="C58:D58"/>
    <mergeCell ref="D74:I74"/>
    <mergeCell ref="E76:K76"/>
    <mergeCell ref="F49:J49"/>
    <mergeCell ref="F46:J46"/>
    <mergeCell ref="E60:E61"/>
  </mergeCells>
  <phoneticPr fontId="3"/>
  <conditionalFormatting sqref="R10:U13 C27:AA45 L54 C47:K53 C46:L46 S46:AA47 S48:T51 U48:AA53">
    <cfRule type="cellIs" dxfId="11" priority="7" operator="equal">
      <formula>0</formula>
    </cfRule>
  </conditionalFormatting>
  <conditionalFormatting sqref="C18:AA23 C25:AA25 C24:S24 U24:AA24 C26:S26 U26:AA26 U54:AA59 C54:K63 U62:AA63">
    <cfRule type="cellIs" dxfId="10" priority="6" operator="equal">
      <formula>0</formula>
    </cfRule>
  </conditionalFormatting>
  <conditionalFormatting sqref="S52:T53">
    <cfRule type="cellIs" dxfId="9" priority="5" operator="equal">
      <formula>0</formula>
    </cfRule>
  </conditionalFormatting>
  <conditionalFormatting sqref="S54:T59">
    <cfRule type="cellIs" dxfId="8" priority="4" operator="equal">
      <formula>0</formula>
    </cfRule>
  </conditionalFormatting>
  <conditionalFormatting sqref="S62:T63">
    <cfRule type="cellIs" dxfId="7" priority="3" operator="equal">
      <formula>0</formula>
    </cfRule>
  </conditionalFormatting>
  <conditionalFormatting sqref="U60:AA61">
    <cfRule type="cellIs" dxfId="6" priority="2" operator="equal">
      <formula>0</formula>
    </cfRule>
  </conditionalFormatting>
  <conditionalFormatting sqref="S60:T61">
    <cfRule type="cellIs" dxfId="5" priority="1" operator="equal">
      <formula>0</formula>
    </cfRule>
  </conditionalFormatting>
  <pageMargins left="0.51181102362204722" right="0.47244094488188981" top="0.55118110236220474" bottom="0.59055118110236227" header="0.51181102362204722" footer="0.51181102362204722"/>
  <pageSetup paperSize="9" scale="8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H64"/>
  <sheetViews>
    <sheetView topLeftCell="A25" workbookViewId="0">
      <selection activeCell="AI63" sqref="AI63"/>
    </sheetView>
  </sheetViews>
  <sheetFormatPr defaultColWidth="9" defaultRowHeight="13.5"/>
  <cols>
    <col min="1" max="1" width="3.875" style="1" customWidth="1"/>
    <col min="2" max="4" width="4.375" style="1" customWidth="1"/>
    <col min="5" max="5" width="5.375" style="1" customWidth="1"/>
    <col min="6" max="7" width="4.375" style="1" customWidth="1"/>
    <col min="8" max="8" width="3.875" style="1" customWidth="1"/>
    <col min="9" max="10" width="4.375" style="1" customWidth="1"/>
    <col min="11" max="11" width="2.5" style="1" customWidth="1"/>
    <col min="12" max="12" width="3.125" style="1" customWidth="1"/>
    <col min="13" max="13" width="3.375" style="1" customWidth="1"/>
    <col min="14" max="14" width="4.375" style="1" customWidth="1"/>
    <col min="15" max="15" width="1.875" style="1" customWidth="1"/>
    <col min="16" max="16" width="3.875" style="1" customWidth="1"/>
    <col min="17" max="17" width="1.875" style="1" customWidth="1"/>
    <col min="18" max="18" width="2.5" style="1" customWidth="1"/>
    <col min="19" max="20" width="4.375" style="1" customWidth="1"/>
    <col min="21" max="21" width="3.625" style="1" customWidth="1"/>
    <col min="22" max="22" width="1.875" style="1" customWidth="1"/>
    <col min="23" max="23" width="3.875" style="1" customWidth="1"/>
    <col min="24" max="24" width="2.875" style="1" customWidth="1"/>
    <col min="25" max="25" width="4.5" style="1" customWidth="1"/>
    <col min="26" max="27" width="3.625" style="1" customWidth="1"/>
    <col min="28" max="28" width="2.875" style="1" customWidth="1"/>
    <col min="29" max="29" width="4.375" style="1" customWidth="1"/>
    <col min="30" max="30" width="3.125" style="1" customWidth="1"/>
    <col min="31" max="31" width="2.875" style="1" customWidth="1"/>
    <col min="32" max="32" width="3.125" style="1" customWidth="1"/>
    <col min="33" max="33" width="4.375" style="1" customWidth="1"/>
    <col min="34" max="34" width="1.125" style="1" customWidth="1"/>
    <col min="35" max="39" width="4.375" style="1" customWidth="1"/>
    <col min="40" max="44" width="5.125" style="1" customWidth="1"/>
    <col min="45" max="16384" width="9" style="1"/>
  </cols>
  <sheetData>
    <row r="1" spans="1:34">
      <c r="A1" s="1" t="s">
        <v>1</v>
      </c>
      <c r="E1" s="212" t="s">
        <v>330</v>
      </c>
    </row>
    <row r="2" spans="1:34" ht="18.75">
      <c r="C2" s="2"/>
      <c r="D2" s="2"/>
      <c r="E2" s="2"/>
      <c r="G2" s="2"/>
      <c r="H2" s="2"/>
      <c r="M2" s="3" t="str">
        <f>入力シート!A1</f>
        <v>第４７回東北高等学校対抗自転車競技選手権大会</v>
      </c>
      <c r="AB2" s="441" t="s">
        <v>0</v>
      </c>
      <c r="AC2" s="442"/>
      <c r="AD2" s="442"/>
      <c r="AE2" s="442"/>
      <c r="AF2" s="425"/>
    </row>
    <row r="3" spans="1:34" ht="21" customHeight="1">
      <c r="C3" s="2"/>
      <c r="D3" s="2"/>
      <c r="E3" s="2"/>
      <c r="G3" s="2"/>
      <c r="H3" s="2"/>
      <c r="I3" s="2"/>
      <c r="J3" s="2"/>
      <c r="M3" s="3" t="s">
        <v>26</v>
      </c>
      <c r="AB3" s="398">
        <f>入力シート!F4</f>
        <v>0</v>
      </c>
      <c r="AC3" s="278"/>
      <c r="AD3" s="278"/>
      <c r="AE3" s="278"/>
      <c r="AF3" s="399"/>
    </row>
    <row r="4" spans="1:34" ht="15" customHeight="1"/>
    <row r="5" spans="1:34" ht="16.5" customHeight="1">
      <c r="N5" s="419">
        <f>入力シート!C3</f>
        <v>0</v>
      </c>
      <c r="O5" s="419"/>
      <c r="P5" s="419"/>
      <c r="Q5" s="419"/>
      <c r="R5" s="419"/>
      <c r="S5" s="419"/>
      <c r="T5" s="1" t="s">
        <v>3</v>
      </c>
      <c r="W5" s="473" t="s">
        <v>4</v>
      </c>
      <c r="X5" s="473"/>
      <c r="Y5" s="419">
        <f>入力シート!C6</f>
        <v>0</v>
      </c>
      <c r="Z5" s="419"/>
      <c r="AA5" s="419"/>
      <c r="AB5" s="419"/>
      <c r="AC5" s="419"/>
      <c r="AD5" s="419"/>
      <c r="AE5" s="419"/>
      <c r="AF5" s="7" t="s">
        <v>21</v>
      </c>
    </row>
    <row r="6" spans="1:34" ht="15" customHeight="1">
      <c r="A6" s="8" t="s">
        <v>5</v>
      </c>
    </row>
    <row r="7" spans="1:34" ht="17.25" customHeight="1">
      <c r="A7" s="371" t="s">
        <v>12</v>
      </c>
      <c r="B7" s="372"/>
      <c r="C7" s="372"/>
      <c r="D7" s="372"/>
      <c r="E7" s="373"/>
      <c r="F7" s="371" t="s">
        <v>16</v>
      </c>
      <c r="G7" s="372"/>
      <c r="H7" s="372"/>
      <c r="I7" s="372"/>
      <c r="J7" s="424" t="s">
        <v>2</v>
      </c>
      <c r="K7" s="371" t="s">
        <v>17</v>
      </c>
      <c r="L7" s="372"/>
      <c r="M7" s="372"/>
      <c r="N7" s="301" t="s">
        <v>58</v>
      </c>
      <c r="O7" s="301"/>
      <c r="P7" s="301"/>
      <c r="Q7" s="301"/>
      <c r="R7" s="301"/>
      <c r="S7" s="301"/>
      <c r="T7" s="424" t="s">
        <v>27</v>
      </c>
      <c r="U7" s="424"/>
      <c r="V7" s="424"/>
      <c r="W7" s="424"/>
      <c r="X7" s="424"/>
      <c r="Y7" s="424"/>
      <c r="Z7" s="424"/>
      <c r="AA7" s="424"/>
      <c r="AB7" s="424"/>
      <c r="AC7" s="416" t="s">
        <v>276</v>
      </c>
      <c r="AD7" s="372"/>
      <c r="AE7" s="372"/>
      <c r="AF7" s="372"/>
      <c r="AG7" s="372"/>
      <c r="AH7" s="373"/>
    </row>
    <row r="8" spans="1:34" ht="17.25" customHeight="1">
      <c r="A8" s="474"/>
      <c r="B8" s="475"/>
      <c r="C8" s="475"/>
      <c r="D8" s="475"/>
      <c r="E8" s="476"/>
      <c r="F8" s="344"/>
      <c r="G8" s="345"/>
      <c r="H8" s="345"/>
      <c r="I8" s="345"/>
      <c r="J8" s="424"/>
      <c r="K8" s="344"/>
      <c r="L8" s="345"/>
      <c r="M8" s="345"/>
      <c r="N8" s="302" t="s">
        <v>9</v>
      </c>
      <c r="O8" s="302"/>
      <c r="P8" s="302"/>
      <c r="Q8" s="302"/>
      <c r="R8" s="302"/>
      <c r="S8" s="302"/>
      <c r="T8" s="424" t="s">
        <v>51</v>
      </c>
      <c r="U8" s="424"/>
      <c r="V8" s="424"/>
      <c r="W8" s="424"/>
      <c r="X8" s="424"/>
      <c r="Y8" s="424"/>
      <c r="Z8" s="441" t="s">
        <v>52</v>
      </c>
      <c r="AA8" s="442"/>
      <c r="AB8" s="425"/>
      <c r="AC8" s="344"/>
      <c r="AD8" s="345"/>
      <c r="AE8" s="345"/>
      <c r="AF8" s="345"/>
      <c r="AG8" s="345"/>
      <c r="AH8" s="346"/>
    </row>
    <row r="9" spans="1:34" ht="17.25" customHeight="1">
      <c r="A9" s="371" t="s">
        <v>29</v>
      </c>
      <c r="B9" s="462" t="s">
        <v>30</v>
      </c>
      <c r="C9" s="462"/>
      <c r="D9" s="462"/>
      <c r="E9" s="463"/>
      <c r="F9" s="342">
        <f>入力シート!E15</f>
        <v>0</v>
      </c>
      <c r="G9" s="417"/>
      <c r="H9" s="417"/>
      <c r="I9" s="343"/>
      <c r="J9" s="415">
        <f>入力シート!F15</f>
        <v>0</v>
      </c>
      <c r="K9" s="371" t="str">
        <f>入力シート!G15</f>
        <v/>
      </c>
      <c r="L9" s="372"/>
      <c r="M9" s="372"/>
      <c r="N9" s="415" t="str">
        <f>入力シート!H15</f>
        <v/>
      </c>
      <c r="O9" s="415"/>
      <c r="P9" s="415"/>
      <c r="Q9" s="415"/>
      <c r="R9" s="415"/>
      <c r="S9" s="415"/>
      <c r="T9" s="456">
        <f>入力シート!M15</f>
        <v>0</v>
      </c>
      <c r="U9" s="457"/>
      <c r="V9" s="457"/>
      <c r="W9" s="457"/>
      <c r="X9" s="457"/>
      <c r="Y9" s="458"/>
      <c r="Z9" s="342">
        <f>入力シート!N15</f>
        <v>0</v>
      </c>
      <c r="AA9" s="417"/>
      <c r="AB9" s="425" t="s">
        <v>19</v>
      </c>
      <c r="AC9" s="444" t="str">
        <f>IF(入力シート!O15="","",入力シート!O15)</f>
        <v/>
      </c>
      <c r="AD9" s="445"/>
      <c r="AE9" s="445"/>
      <c r="AF9" s="445"/>
      <c r="AG9" s="445"/>
      <c r="AH9" s="446"/>
    </row>
    <row r="10" spans="1:34" ht="17.25" customHeight="1">
      <c r="A10" s="344"/>
      <c r="B10" s="466"/>
      <c r="C10" s="466"/>
      <c r="D10" s="466"/>
      <c r="E10" s="467"/>
      <c r="F10" s="418"/>
      <c r="G10" s="419"/>
      <c r="H10" s="419"/>
      <c r="I10" s="420"/>
      <c r="J10" s="415"/>
      <c r="K10" s="344"/>
      <c r="L10" s="345"/>
      <c r="M10" s="345"/>
      <c r="N10" s="415"/>
      <c r="O10" s="415"/>
      <c r="P10" s="415"/>
      <c r="Q10" s="415"/>
      <c r="R10" s="415"/>
      <c r="S10" s="415"/>
      <c r="T10" s="453"/>
      <c r="U10" s="454"/>
      <c r="V10" s="454"/>
      <c r="W10" s="454"/>
      <c r="X10" s="454"/>
      <c r="Y10" s="455"/>
      <c r="Z10" s="418"/>
      <c r="AA10" s="419"/>
      <c r="AB10" s="425"/>
      <c r="AC10" s="447"/>
      <c r="AD10" s="448"/>
      <c r="AE10" s="448"/>
      <c r="AF10" s="448"/>
      <c r="AG10" s="448"/>
      <c r="AH10" s="449"/>
    </row>
    <row r="11" spans="1:34" ht="17.25" customHeight="1">
      <c r="A11" s="371" t="s">
        <v>31</v>
      </c>
      <c r="B11" s="462" t="s">
        <v>32</v>
      </c>
      <c r="C11" s="462"/>
      <c r="D11" s="462"/>
      <c r="E11" s="463"/>
      <c r="F11" s="342">
        <f>入力シート!E16</f>
        <v>0</v>
      </c>
      <c r="G11" s="417"/>
      <c r="H11" s="417"/>
      <c r="I11" s="343"/>
      <c r="J11" s="415">
        <f>入力シート!F16</f>
        <v>0</v>
      </c>
      <c r="K11" s="371" t="str">
        <f>入力シート!G16</f>
        <v/>
      </c>
      <c r="L11" s="372" t="str">
        <f>入力シート!H16</f>
        <v/>
      </c>
      <c r="M11" s="372">
        <f>入力シート!I16</f>
        <v>0</v>
      </c>
      <c r="N11" s="415" t="str">
        <f>入力シート!H16</f>
        <v/>
      </c>
      <c r="O11" s="415">
        <f>入力シート!K16</f>
        <v>0</v>
      </c>
      <c r="P11" s="415" t="str">
        <f>入力シート!L16</f>
        <v/>
      </c>
      <c r="Q11" s="415">
        <f>入力シート!Q16</f>
        <v>0</v>
      </c>
      <c r="R11" s="415" t="e">
        <f>入力シート!#REF!</f>
        <v>#REF!</v>
      </c>
      <c r="S11" s="415" t="e">
        <f>入力シート!#REF!</f>
        <v>#REF!</v>
      </c>
      <c r="T11" s="456">
        <f>入力シート!M16</f>
        <v>0</v>
      </c>
      <c r="U11" s="457"/>
      <c r="V11" s="457"/>
      <c r="W11" s="457"/>
      <c r="X11" s="457"/>
      <c r="Y11" s="458"/>
      <c r="Z11" s="342">
        <f>入力シート!N16</f>
        <v>0</v>
      </c>
      <c r="AA11" s="417"/>
      <c r="AB11" s="425" t="s">
        <v>19</v>
      </c>
      <c r="AC11" s="444" t="str">
        <f>IF(入力シート!O17="","",入力シート!O16)</f>
        <v/>
      </c>
      <c r="AD11" s="445"/>
      <c r="AE11" s="445"/>
      <c r="AF11" s="445"/>
      <c r="AG11" s="445"/>
      <c r="AH11" s="446"/>
    </row>
    <row r="12" spans="1:34" ht="17.25" customHeight="1">
      <c r="A12" s="344"/>
      <c r="B12" s="466"/>
      <c r="C12" s="466"/>
      <c r="D12" s="466"/>
      <c r="E12" s="467"/>
      <c r="F12" s="418"/>
      <c r="G12" s="419"/>
      <c r="H12" s="419"/>
      <c r="I12" s="420"/>
      <c r="J12" s="415"/>
      <c r="K12" s="344"/>
      <c r="L12" s="345"/>
      <c r="M12" s="345"/>
      <c r="N12" s="415"/>
      <c r="O12" s="415"/>
      <c r="P12" s="415"/>
      <c r="Q12" s="415"/>
      <c r="R12" s="415"/>
      <c r="S12" s="415"/>
      <c r="T12" s="453"/>
      <c r="U12" s="454"/>
      <c r="V12" s="454"/>
      <c r="W12" s="454"/>
      <c r="X12" s="454"/>
      <c r="Y12" s="455"/>
      <c r="Z12" s="418"/>
      <c r="AA12" s="419"/>
      <c r="AB12" s="425"/>
      <c r="AC12" s="447"/>
      <c r="AD12" s="448"/>
      <c r="AE12" s="448"/>
      <c r="AF12" s="448"/>
      <c r="AG12" s="448"/>
      <c r="AH12" s="449"/>
    </row>
    <row r="13" spans="1:34" ht="17.25" customHeight="1">
      <c r="A13" s="371" t="s">
        <v>33</v>
      </c>
      <c r="B13" s="462" t="s">
        <v>34</v>
      </c>
      <c r="C13" s="462"/>
      <c r="D13" s="462"/>
      <c r="E13" s="463"/>
      <c r="F13" s="342">
        <f>入力シート!E17</f>
        <v>0</v>
      </c>
      <c r="G13" s="417"/>
      <c r="H13" s="417"/>
      <c r="I13" s="343"/>
      <c r="J13" s="415">
        <f>入力シート!F17</f>
        <v>0</v>
      </c>
      <c r="K13" s="371" t="str">
        <f>入力シート!G17</f>
        <v/>
      </c>
      <c r="L13" s="372"/>
      <c r="M13" s="372"/>
      <c r="N13" s="415" t="str">
        <f>入力シート!H17</f>
        <v/>
      </c>
      <c r="O13" s="415"/>
      <c r="P13" s="415"/>
      <c r="Q13" s="415"/>
      <c r="R13" s="415"/>
      <c r="S13" s="415"/>
      <c r="T13" s="426">
        <f>入力シート!M17</f>
        <v>0</v>
      </c>
      <c r="U13" s="427"/>
      <c r="V13" s="427"/>
      <c r="W13" s="427"/>
      <c r="X13" s="427"/>
      <c r="Y13" s="428"/>
      <c r="Z13" s="342">
        <f>入力シート!N17</f>
        <v>0</v>
      </c>
      <c r="AA13" s="417"/>
      <c r="AB13" s="425" t="s">
        <v>19</v>
      </c>
      <c r="AC13" s="444" t="str">
        <f>IF(入力シート!O19="","",入力シート!O17)</f>
        <v/>
      </c>
      <c r="AD13" s="445"/>
      <c r="AE13" s="445"/>
      <c r="AF13" s="445"/>
      <c r="AG13" s="445"/>
      <c r="AH13" s="446"/>
    </row>
    <row r="14" spans="1:34" ht="17.25" customHeight="1">
      <c r="A14" s="344"/>
      <c r="B14" s="466"/>
      <c r="C14" s="466"/>
      <c r="D14" s="466"/>
      <c r="E14" s="467"/>
      <c r="F14" s="418"/>
      <c r="G14" s="419"/>
      <c r="H14" s="419"/>
      <c r="I14" s="420"/>
      <c r="J14" s="415"/>
      <c r="K14" s="344"/>
      <c r="L14" s="345"/>
      <c r="M14" s="345"/>
      <c r="N14" s="415"/>
      <c r="O14" s="415"/>
      <c r="P14" s="415"/>
      <c r="Q14" s="415"/>
      <c r="R14" s="415"/>
      <c r="S14" s="415"/>
      <c r="T14" s="429"/>
      <c r="U14" s="430"/>
      <c r="V14" s="430"/>
      <c r="W14" s="430"/>
      <c r="X14" s="430"/>
      <c r="Y14" s="431"/>
      <c r="Z14" s="418"/>
      <c r="AA14" s="419"/>
      <c r="AB14" s="425"/>
      <c r="AC14" s="447"/>
      <c r="AD14" s="448"/>
      <c r="AE14" s="448"/>
      <c r="AF14" s="448"/>
      <c r="AG14" s="448"/>
      <c r="AH14" s="449"/>
    </row>
    <row r="15" spans="1:34" ht="17.25" customHeight="1">
      <c r="A15" s="371" t="s">
        <v>35</v>
      </c>
      <c r="B15" s="462" t="s">
        <v>60</v>
      </c>
      <c r="C15" s="462"/>
      <c r="D15" s="462"/>
      <c r="E15" s="463"/>
      <c r="F15" s="342">
        <f>入力シート!E18</f>
        <v>0</v>
      </c>
      <c r="G15" s="417"/>
      <c r="H15" s="417"/>
      <c r="I15" s="343"/>
      <c r="J15" s="415">
        <f>入力シート!F18</f>
        <v>0</v>
      </c>
      <c r="K15" s="371" t="str">
        <f>入力シート!G18</f>
        <v/>
      </c>
      <c r="L15" s="372"/>
      <c r="M15" s="372"/>
      <c r="N15" s="415" t="str">
        <f>入力シート!H18</f>
        <v/>
      </c>
      <c r="O15" s="415"/>
      <c r="P15" s="415"/>
      <c r="Q15" s="415"/>
      <c r="R15" s="415"/>
      <c r="S15" s="415"/>
      <c r="T15" s="456">
        <f>入力シート!M18</f>
        <v>0</v>
      </c>
      <c r="U15" s="457"/>
      <c r="V15" s="457"/>
      <c r="W15" s="457"/>
      <c r="X15" s="457"/>
      <c r="Y15" s="458"/>
      <c r="Z15" s="342">
        <f>入力シート!N18</f>
        <v>0</v>
      </c>
      <c r="AA15" s="417"/>
      <c r="AB15" s="425" t="s">
        <v>19</v>
      </c>
      <c r="AC15" s="444" t="str">
        <f>IF(入力シート!O21="","",入力シート!O18)</f>
        <v/>
      </c>
      <c r="AD15" s="445"/>
      <c r="AE15" s="445"/>
      <c r="AF15" s="445"/>
      <c r="AG15" s="445"/>
      <c r="AH15" s="446"/>
    </row>
    <row r="16" spans="1:34" ht="17.25" customHeight="1">
      <c r="A16" s="344"/>
      <c r="B16" s="466"/>
      <c r="C16" s="466"/>
      <c r="D16" s="466"/>
      <c r="E16" s="467"/>
      <c r="F16" s="418"/>
      <c r="G16" s="419"/>
      <c r="H16" s="419"/>
      <c r="I16" s="420"/>
      <c r="J16" s="415"/>
      <c r="K16" s="344"/>
      <c r="L16" s="345"/>
      <c r="M16" s="345"/>
      <c r="N16" s="415"/>
      <c r="O16" s="415"/>
      <c r="P16" s="415"/>
      <c r="Q16" s="415"/>
      <c r="R16" s="415"/>
      <c r="S16" s="415"/>
      <c r="T16" s="453"/>
      <c r="U16" s="454"/>
      <c r="V16" s="454"/>
      <c r="W16" s="454"/>
      <c r="X16" s="454"/>
      <c r="Y16" s="455"/>
      <c r="Z16" s="418"/>
      <c r="AA16" s="419"/>
      <c r="AB16" s="425"/>
      <c r="AC16" s="447"/>
      <c r="AD16" s="448"/>
      <c r="AE16" s="448"/>
      <c r="AF16" s="448"/>
      <c r="AG16" s="448"/>
      <c r="AH16" s="449"/>
    </row>
    <row r="17" spans="1:34" ht="17.25" customHeight="1">
      <c r="A17" s="371" t="s">
        <v>36</v>
      </c>
      <c r="B17" s="462" t="s">
        <v>37</v>
      </c>
      <c r="C17" s="462"/>
      <c r="D17" s="462"/>
      <c r="E17" s="463"/>
      <c r="F17" s="342">
        <f>入力シート!E19</f>
        <v>0</v>
      </c>
      <c r="G17" s="417"/>
      <c r="H17" s="417"/>
      <c r="I17" s="343"/>
      <c r="J17" s="415">
        <f>入力シート!F19</f>
        <v>0</v>
      </c>
      <c r="K17" s="371" t="str">
        <f>入力シート!G19</f>
        <v/>
      </c>
      <c r="L17" s="372"/>
      <c r="M17" s="372"/>
      <c r="N17" s="415" t="str">
        <f>入力シート!H19</f>
        <v/>
      </c>
      <c r="O17" s="415"/>
      <c r="P17" s="415"/>
      <c r="Q17" s="415"/>
      <c r="R17" s="415"/>
      <c r="S17" s="415"/>
      <c r="T17" s="342">
        <f>入力シート!N7</f>
        <v>0</v>
      </c>
      <c r="U17" s="372" t="s">
        <v>38</v>
      </c>
      <c r="V17" s="372"/>
      <c r="W17" s="278">
        <f>入力シート!M19</f>
        <v>0</v>
      </c>
      <c r="X17" s="278"/>
      <c r="Y17" s="425" t="s">
        <v>22</v>
      </c>
      <c r="Z17" s="342">
        <f>入力シート!N19</f>
        <v>0</v>
      </c>
      <c r="AA17" s="417"/>
      <c r="AB17" s="425" t="s">
        <v>19</v>
      </c>
      <c r="AC17" s="444" t="str">
        <f>IF(入力シート!O23="","",入力シート!O19)</f>
        <v/>
      </c>
      <c r="AD17" s="445"/>
      <c r="AE17" s="445"/>
      <c r="AF17" s="445"/>
      <c r="AG17" s="445"/>
      <c r="AH17" s="446"/>
    </row>
    <row r="18" spans="1:34" ht="17.25" customHeight="1">
      <c r="A18" s="344"/>
      <c r="B18" s="466"/>
      <c r="C18" s="466"/>
      <c r="D18" s="466"/>
      <c r="E18" s="467"/>
      <c r="F18" s="418"/>
      <c r="G18" s="419"/>
      <c r="H18" s="419"/>
      <c r="I18" s="420"/>
      <c r="J18" s="415"/>
      <c r="K18" s="344"/>
      <c r="L18" s="345"/>
      <c r="M18" s="345"/>
      <c r="N18" s="415"/>
      <c r="O18" s="415"/>
      <c r="P18" s="415"/>
      <c r="Q18" s="415"/>
      <c r="R18" s="415"/>
      <c r="S18" s="415"/>
      <c r="T18" s="418"/>
      <c r="U18" s="345"/>
      <c r="V18" s="345"/>
      <c r="W18" s="278"/>
      <c r="X18" s="278"/>
      <c r="Y18" s="425"/>
      <c r="Z18" s="418"/>
      <c r="AA18" s="419"/>
      <c r="AB18" s="425"/>
      <c r="AC18" s="447"/>
      <c r="AD18" s="448"/>
      <c r="AE18" s="448"/>
      <c r="AF18" s="448"/>
      <c r="AG18" s="448"/>
      <c r="AH18" s="449"/>
    </row>
    <row r="19" spans="1:34" ht="17.25" customHeight="1">
      <c r="A19" s="371" t="s">
        <v>39</v>
      </c>
      <c r="B19" s="462" t="s">
        <v>59</v>
      </c>
      <c r="C19" s="462"/>
      <c r="D19" s="462"/>
      <c r="E19" s="463"/>
      <c r="F19" s="342">
        <f>入力シート!E20</f>
        <v>0</v>
      </c>
      <c r="G19" s="417"/>
      <c r="H19" s="417"/>
      <c r="I19" s="343"/>
      <c r="J19" s="415">
        <f>入力シート!F20</f>
        <v>0</v>
      </c>
      <c r="K19" s="371" t="str">
        <f>入力シート!G20</f>
        <v/>
      </c>
      <c r="L19" s="372"/>
      <c r="M19" s="372"/>
      <c r="N19" s="415" t="str">
        <f>入力シート!H20</f>
        <v/>
      </c>
      <c r="O19" s="415"/>
      <c r="P19" s="415"/>
      <c r="Q19" s="415"/>
      <c r="R19" s="415"/>
      <c r="S19" s="415"/>
      <c r="T19" s="371" t="s">
        <v>23</v>
      </c>
      <c r="U19" s="372"/>
      <c r="V19" s="372"/>
      <c r="W19" s="417">
        <f>入力シート!N8</f>
        <v>0</v>
      </c>
      <c r="X19" s="417"/>
      <c r="Y19" s="373" t="s">
        <v>24</v>
      </c>
      <c r="Z19" s="342">
        <f>入力シート!N20</f>
        <v>0</v>
      </c>
      <c r="AA19" s="417"/>
      <c r="AB19" s="425" t="s">
        <v>19</v>
      </c>
      <c r="AC19" s="444" t="str">
        <f>IF(入力シート!O25="","",入力シート!O20)</f>
        <v/>
      </c>
      <c r="AD19" s="445"/>
      <c r="AE19" s="445"/>
      <c r="AF19" s="445"/>
      <c r="AG19" s="445"/>
      <c r="AH19" s="446"/>
    </row>
    <row r="20" spans="1:34" ht="17.25" customHeight="1">
      <c r="A20" s="344"/>
      <c r="B20" s="466"/>
      <c r="C20" s="466"/>
      <c r="D20" s="466"/>
      <c r="E20" s="467"/>
      <c r="F20" s="418"/>
      <c r="G20" s="419"/>
      <c r="H20" s="419"/>
      <c r="I20" s="420"/>
      <c r="J20" s="415"/>
      <c r="K20" s="344"/>
      <c r="L20" s="345"/>
      <c r="M20" s="345"/>
      <c r="N20" s="415"/>
      <c r="O20" s="415"/>
      <c r="P20" s="415"/>
      <c r="Q20" s="415"/>
      <c r="R20" s="415"/>
      <c r="S20" s="415"/>
      <c r="T20" s="344"/>
      <c r="U20" s="345"/>
      <c r="V20" s="345"/>
      <c r="W20" s="419"/>
      <c r="X20" s="419"/>
      <c r="Y20" s="346"/>
      <c r="Z20" s="418"/>
      <c r="AA20" s="419"/>
      <c r="AB20" s="425"/>
      <c r="AC20" s="447"/>
      <c r="AD20" s="448"/>
      <c r="AE20" s="448"/>
      <c r="AF20" s="448"/>
      <c r="AG20" s="448"/>
      <c r="AH20" s="449"/>
    </row>
    <row r="21" spans="1:34" ht="17.25" customHeight="1">
      <c r="A21" s="371" t="s">
        <v>40</v>
      </c>
      <c r="B21" s="462" t="s">
        <v>41</v>
      </c>
      <c r="C21" s="462"/>
      <c r="D21" s="462"/>
      <c r="E21" s="463"/>
      <c r="F21" s="342">
        <f>入力シート!E21</f>
        <v>0</v>
      </c>
      <c r="G21" s="417"/>
      <c r="H21" s="417"/>
      <c r="I21" s="343"/>
      <c r="J21" s="415">
        <f>入力シート!F21</f>
        <v>0</v>
      </c>
      <c r="K21" s="371" t="str">
        <f>入力シート!G21</f>
        <v/>
      </c>
      <c r="L21" s="372"/>
      <c r="M21" s="372"/>
      <c r="N21" s="415" t="str">
        <f>入力シート!H21</f>
        <v/>
      </c>
      <c r="O21" s="415"/>
      <c r="P21" s="415"/>
      <c r="Q21" s="415"/>
      <c r="R21" s="415"/>
      <c r="S21" s="415"/>
      <c r="T21" s="415"/>
      <c r="U21" s="415"/>
      <c r="V21" s="415"/>
      <c r="W21" s="415"/>
      <c r="X21" s="415"/>
      <c r="Y21" s="415"/>
      <c r="Z21" s="342">
        <f>入力シート!N21</f>
        <v>0</v>
      </c>
      <c r="AA21" s="417"/>
      <c r="AB21" s="425" t="s">
        <v>19</v>
      </c>
      <c r="AC21" s="444" t="str">
        <f>IF(入力シート!O27="","",入力シート!O21)</f>
        <v/>
      </c>
      <c r="AD21" s="445"/>
      <c r="AE21" s="445"/>
      <c r="AF21" s="445"/>
      <c r="AG21" s="445"/>
      <c r="AH21" s="446"/>
    </row>
    <row r="22" spans="1:34" ht="17.25" customHeight="1">
      <c r="A22" s="344"/>
      <c r="B22" s="466"/>
      <c r="C22" s="466"/>
      <c r="D22" s="466"/>
      <c r="E22" s="467"/>
      <c r="F22" s="418"/>
      <c r="G22" s="419"/>
      <c r="H22" s="419"/>
      <c r="I22" s="420"/>
      <c r="J22" s="415"/>
      <c r="K22" s="344"/>
      <c r="L22" s="345"/>
      <c r="M22" s="345"/>
      <c r="N22" s="415"/>
      <c r="O22" s="415"/>
      <c r="P22" s="415"/>
      <c r="Q22" s="415"/>
      <c r="R22" s="415"/>
      <c r="S22" s="415"/>
      <c r="T22" s="415"/>
      <c r="U22" s="415"/>
      <c r="V22" s="415"/>
      <c r="W22" s="415"/>
      <c r="X22" s="415"/>
      <c r="Y22" s="415"/>
      <c r="Z22" s="418"/>
      <c r="AA22" s="419"/>
      <c r="AB22" s="425"/>
      <c r="AC22" s="447"/>
      <c r="AD22" s="448"/>
      <c r="AE22" s="448"/>
      <c r="AF22" s="448"/>
      <c r="AG22" s="448"/>
      <c r="AH22" s="449"/>
    </row>
    <row r="23" spans="1:34" ht="17.25" customHeight="1">
      <c r="A23" s="371" t="s">
        <v>11</v>
      </c>
      <c r="B23" s="372"/>
      <c r="C23" s="372"/>
      <c r="D23" s="372"/>
      <c r="E23" s="373"/>
      <c r="F23" s="424" t="s">
        <v>7</v>
      </c>
      <c r="G23" s="424"/>
      <c r="H23" s="424" t="s">
        <v>8</v>
      </c>
      <c r="I23" s="424"/>
      <c r="J23" s="424"/>
      <c r="K23" s="424" t="s">
        <v>20</v>
      </c>
      <c r="L23" s="424"/>
      <c r="M23" s="424"/>
      <c r="N23" s="424"/>
      <c r="O23" s="424"/>
      <c r="P23" s="424"/>
      <c r="Q23" s="424"/>
      <c r="R23" s="424"/>
      <c r="S23" s="424"/>
      <c r="T23" s="424"/>
      <c r="U23" s="424"/>
      <c r="V23" s="424"/>
      <c r="W23" s="424"/>
      <c r="X23" s="424"/>
      <c r="Y23" s="424" t="s">
        <v>27</v>
      </c>
      <c r="Z23" s="424"/>
      <c r="AA23" s="424"/>
      <c r="AB23" s="424"/>
      <c r="AC23" s="424"/>
      <c r="AD23" s="424"/>
      <c r="AE23" s="424"/>
      <c r="AF23" s="424"/>
    </row>
    <row r="24" spans="1:34" ht="17.25" customHeight="1">
      <c r="A24" s="344"/>
      <c r="B24" s="345"/>
      <c r="C24" s="345"/>
      <c r="D24" s="345"/>
      <c r="E24" s="346"/>
      <c r="F24" s="424"/>
      <c r="G24" s="424"/>
      <c r="H24" s="471" t="s">
        <v>9</v>
      </c>
      <c r="I24" s="471"/>
      <c r="J24" s="471"/>
      <c r="K24" s="424"/>
      <c r="L24" s="424"/>
      <c r="M24" s="424"/>
      <c r="N24" s="424"/>
      <c r="O24" s="424"/>
      <c r="P24" s="424"/>
      <c r="Q24" s="424"/>
      <c r="R24" s="424"/>
      <c r="S24" s="424"/>
      <c r="T24" s="424"/>
      <c r="U24" s="424"/>
      <c r="V24" s="424"/>
      <c r="W24" s="424"/>
      <c r="X24" s="424"/>
      <c r="Y24" s="424" t="s">
        <v>28</v>
      </c>
      <c r="Z24" s="424"/>
      <c r="AA24" s="424"/>
      <c r="AB24" s="424"/>
      <c r="AC24" s="424"/>
      <c r="AD24" s="441" t="s">
        <v>52</v>
      </c>
      <c r="AE24" s="442"/>
      <c r="AF24" s="425"/>
    </row>
    <row r="25" spans="1:34" ht="17.25" customHeight="1">
      <c r="A25" s="371" t="s">
        <v>42</v>
      </c>
      <c r="B25" s="486" t="s">
        <v>43</v>
      </c>
      <c r="C25" s="486"/>
      <c r="D25" s="486"/>
      <c r="E25" s="487"/>
      <c r="F25" s="415" t="str">
        <f>入力シート!A27</f>
        <v/>
      </c>
      <c r="G25" s="415"/>
      <c r="H25" s="415" t="str">
        <f>入力シート!H27</f>
        <v/>
      </c>
      <c r="I25" s="415"/>
      <c r="J25" s="415"/>
      <c r="K25" s="4">
        <v>1</v>
      </c>
      <c r="L25" s="443">
        <f>入力シート!E22</f>
        <v>0</v>
      </c>
      <c r="M25" s="443"/>
      <c r="N25" s="443"/>
      <c r="O25" s="5" t="s">
        <v>44</v>
      </c>
      <c r="P25" s="24">
        <f>入力シート!F22</f>
        <v>0</v>
      </c>
      <c r="Q25" s="5" t="s">
        <v>45</v>
      </c>
      <c r="R25" s="9">
        <v>4</v>
      </c>
      <c r="S25" s="472">
        <f>入力シート!E25</f>
        <v>0</v>
      </c>
      <c r="T25" s="472"/>
      <c r="U25" s="472"/>
      <c r="V25" s="14" t="s">
        <v>44</v>
      </c>
      <c r="W25" s="27">
        <f>入力シート!F25</f>
        <v>0</v>
      </c>
      <c r="X25" s="11" t="s">
        <v>45</v>
      </c>
      <c r="Y25" s="25" t="s">
        <v>25</v>
      </c>
      <c r="Z25" s="387">
        <f>入力シート!N6</f>
        <v>0</v>
      </c>
      <c r="AA25" s="387"/>
      <c r="AB25" s="387"/>
      <c r="AC25" s="26" t="s">
        <v>54</v>
      </c>
      <c r="AD25" s="398">
        <f>入力シート!N22</f>
        <v>0</v>
      </c>
      <c r="AE25" s="278"/>
      <c r="AF25" s="425" t="s">
        <v>19</v>
      </c>
    </row>
    <row r="26" spans="1:34" ht="17.25" customHeight="1">
      <c r="A26" s="474"/>
      <c r="B26" s="488"/>
      <c r="C26" s="488"/>
      <c r="D26" s="488"/>
      <c r="E26" s="489"/>
      <c r="F26" s="415"/>
      <c r="G26" s="415"/>
      <c r="H26" s="415"/>
      <c r="I26" s="415"/>
      <c r="J26" s="415"/>
      <c r="K26" s="4">
        <v>2</v>
      </c>
      <c r="L26" s="443">
        <f>入力シート!E23</f>
        <v>0</v>
      </c>
      <c r="M26" s="443"/>
      <c r="N26" s="443"/>
      <c r="O26" s="7" t="s">
        <v>46</v>
      </c>
      <c r="P26" s="157">
        <f>入力シート!F23</f>
        <v>0</v>
      </c>
      <c r="Q26" s="7" t="s">
        <v>47</v>
      </c>
      <c r="R26" s="4">
        <v>5</v>
      </c>
      <c r="S26" s="443">
        <f>入力シート!E26</f>
        <v>0</v>
      </c>
      <c r="T26" s="443"/>
      <c r="U26" s="443"/>
      <c r="V26" s="13" t="s">
        <v>46</v>
      </c>
      <c r="W26" s="24">
        <f>入力シート!F26</f>
        <v>0</v>
      </c>
      <c r="X26" s="15" t="s">
        <v>47</v>
      </c>
      <c r="Y26" s="450">
        <f>入力シート!M22</f>
        <v>0</v>
      </c>
      <c r="Z26" s="451"/>
      <c r="AA26" s="451"/>
      <c r="AB26" s="451"/>
      <c r="AC26" s="452"/>
      <c r="AD26" s="398"/>
      <c r="AE26" s="278"/>
      <c r="AF26" s="425"/>
    </row>
    <row r="27" spans="1:34" ht="17.25" customHeight="1">
      <c r="A27" s="344"/>
      <c r="B27" s="490"/>
      <c r="C27" s="490"/>
      <c r="D27" s="490"/>
      <c r="E27" s="491"/>
      <c r="F27" s="415"/>
      <c r="G27" s="415"/>
      <c r="H27" s="415"/>
      <c r="I27" s="415"/>
      <c r="J27" s="415"/>
      <c r="K27" s="4">
        <v>3</v>
      </c>
      <c r="L27" s="443">
        <f>入力シート!E24</f>
        <v>0</v>
      </c>
      <c r="M27" s="443"/>
      <c r="N27" s="443"/>
      <c r="O27" s="5" t="s">
        <v>46</v>
      </c>
      <c r="P27" s="157">
        <f>入力シート!F24</f>
        <v>0</v>
      </c>
      <c r="Q27" s="5" t="s">
        <v>47</v>
      </c>
      <c r="R27" s="441"/>
      <c r="S27" s="442"/>
      <c r="T27" s="442"/>
      <c r="U27" s="442"/>
      <c r="V27" s="442"/>
      <c r="W27" s="442"/>
      <c r="X27" s="442"/>
      <c r="Y27" s="453"/>
      <c r="Z27" s="454"/>
      <c r="AA27" s="454"/>
      <c r="AB27" s="454"/>
      <c r="AC27" s="455"/>
      <c r="AD27" s="398"/>
      <c r="AE27" s="278"/>
      <c r="AF27" s="425"/>
    </row>
    <row r="28" spans="1:34" ht="17.25" customHeight="1">
      <c r="A28" s="371" t="s">
        <v>48</v>
      </c>
      <c r="B28" s="486" t="s">
        <v>61</v>
      </c>
      <c r="C28" s="486"/>
      <c r="D28" s="486"/>
      <c r="E28" s="487"/>
      <c r="F28" s="415"/>
      <c r="G28" s="415"/>
      <c r="H28" s="415"/>
      <c r="I28" s="415"/>
      <c r="J28" s="415"/>
      <c r="K28" s="4">
        <v>1</v>
      </c>
      <c r="L28" s="443">
        <f>入力シート!E27</f>
        <v>0</v>
      </c>
      <c r="M28" s="443"/>
      <c r="N28" s="443"/>
      <c r="O28" s="5" t="s">
        <v>46</v>
      </c>
      <c r="P28" s="24">
        <f>入力シート!F27</f>
        <v>0</v>
      </c>
      <c r="Q28" s="5" t="s">
        <v>47</v>
      </c>
      <c r="R28" s="4">
        <v>4</v>
      </c>
      <c r="S28" s="443">
        <f>入力シート!E30</f>
        <v>0</v>
      </c>
      <c r="T28" s="443"/>
      <c r="U28" s="443"/>
      <c r="V28" s="13" t="s">
        <v>46</v>
      </c>
      <c r="W28" s="24">
        <f>入力シート!F30</f>
        <v>0</v>
      </c>
      <c r="X28" s="15" t="s">
        <v>47</v>
      </c>
      <c r="Y28" s="456">
        <f>入力シート!M27</f>
        <v>0</v>
      </c>
      <c r="Z28" s="457"/>
      <c r="AA28" s="457"/>
      <c r="AB28" s="457"/>
      <c r="AC28" s="458"/>
      <c r="AD28" s="398">
        <f>入力シート!N27</f>
        <v>0</v>
      </c>
      <c r="AE28" s="278"/>
      <c r="AF28" s="425" t="s">
        <v>19</v>
      </c>
    </row>
    <row r="29" spans="1:34" ht="17.25" customHeight="1">
      <c r="A29" s="474"/>
      <c r="B29" s="488"/>
      <c r="C29" s="488"/>
      <c r="D29" s="488"/>
      <c r="E29" s="489"/>
      <c r="F29" s="415"/>
      <c r="G29" s="415"/>
      <c r="H29" s="415"/>
      <c r="I29" s="415"/>
      <c r="J29" s="415"/>
      <c r="K29" s="4">
        <v>2</v>
      </c>
      <c r="L29" s="443">
        <f>入力シート!E28</f>
        <v>0</v>
      </c>
      <c r="M29" s="443"/>
      <c r="N29" s="443"/>
      <c r="O29" s="5" t="s">
        <v>46</v>
      </c>
      <c r="P29" s="157">
        <f>入力シート!F28</f>
        <v>0</v>
      </c>
      <c r="Q29" s="5" t="s">
        <v>47</v>
      </c>
      <c r="R29" s="4">
        <v>5</v>
      </c>
      <c r="S29" s="443">
        <f>入力シート!E31</f>
        <v>0</v>
      </c>
      <c r="T29" s="443"/>
      <c r="U29" s="443"/>
      <c r="V29" s="13" t="s">
        <v>46</v>
      </c>
      <c r="W29" s="157">
        <f>入力シート!F31</f>
        <v>0</v>
      </c>
      <c r="X29" s="15" t="s">
        <v>47</v>
      </c>
      <c r="Y29" s="459"/>
      <c r="Z29" s="460"/>
      <c r="AA29" s="460"/>
      <c r="AB29" s="460"/>
      <c r="AC29" s="461"/>
      <c r="AD29" s="398"/>
      <c r="AE29" s="278"/>
      <c r="AF29" s="425"/>
    </row>
    <row r="30" spans="1:34" ht="17.25" customHeight="1">
      <c r="A30" s="344"/>
      <c r="B30" s="490"/>
      <c r="C30" s="490"/>
      <c r="D30" s="490"/>
      <c r="E30" s="491"/>
      <c r="F30" s="415"/>
      <c r="G30" s="415"/>
      <c r="H30" s="415"/>
      <c r="I30" s="415"/>
      <c r="J30" s="415"/>
      <c r="K30" s="4">
        <v>3</v>
      </c>
      <c r="L30" s="443">
        <f>入力シート!E29</f>
        <v>0</v>
      </c>
      <c r="M30" s="443"/>
      <c r="N30" s="443"/>
      <c r="O30" s="5" t="s">
        <v>46</v>
      </c>
      <c r="P30" s="157">
        <f>入力シート!F29</f>
        <v>0</v>
      </c>
      <c r="Q30" s="5" t="s">
        <v>47</v>
      </c>
      <c r="R30" s="4">
        <v>6</v>
      </c>
      <c r="S30" s="443">
        <f>入力シート!E32</f>
        <v>0</v>
      </c>
      <c r="T30" s="443"/>
      <c r="U30" s="443"/>
      <c r="V30" s="13" t="s">
        <v>46</v>
      </c>
      <c r="W30" s="157">
        <f>入力シート!F32</f>
        <v>0</v>
      </c>
      <c r="X30" s="15" t="s">
        <v>47</v>
      </c>
      <c r="Y30" s="453"/>
      <c r="Z30" s="454"/>
      <c r="AA30" s="454"/>
      <c r="AB30" s="454"/>
      <c r="AC30" s="455"/>
      <c r="AD30" s="398"/>
      <c r="AE30" s="278"/>
      <c r="AF30" s="425"/>
    </row>
    <row r="31" spans="1:34" ht="17.25" customHeight="1">
      <c r="A31" s="371" t="s">
        <v>13</v>
      </c>
      <c r="B31" s="372"/>
      <c r="C31" s="372"/>
      <c r="D31" s="372"/>
      <c r="E31" s="373"/>
      <c r="F31" s="301" t="s">
        <v>16</v>
      </c>
      <c r="G31" s="301"/>
      <c r="H31" s="301"/>
      <c r="I31" s="301"/>
      <c r="J31" s="301"/>
      <c r="K31" s="301"/>
      <c r="L31" s="301"/>
      <c r="M31" s="309" t="s">
        <v>2</v>
      </c>
      <c r="N31" s="301" t="s">
        <v>17</v>
      </c>
      <c r="O31" s="301"/>
      <c r="P31" s="301"/>
      <c r="Q31" s="301"/>
      <c r="R31" s="371" t="s">
        <v>18</v>
      </c>
      <c r="S31" s="372"/>
      <c r="T31" s="372"/>
      <c r="U31" s="372"/>
      <c r="V31" s="372"/>
      <c r="W31" s="373"/>
      <c r="X31" s="424" t="s">
        <v>27</v>
      </c>
      <c r="Y31" s="424"/>
      <c r="Z31" s="424"/>
      <c r="AA31" s="424"/>
      <c r="AB31" s="424"/>
      <c r="AC31" s="424"/>
      <c r="AD31" s="424"/>
      <c r="AE31" s="424"/>
      <c r="AF31" s="424"/>
    </row>
    <row r="32" spans="1:34" ht="17.25" customHeight="1">
      <c r="A32" s="344"/>
      <c r="B32" s="345"/>
      <c r="C32" s="345"/>
      <c r="D32" s="345"/>
      <c r="E32" s="346"/>
      <c r="F32" s="302"/>
      <c r="G32" s="302"/>
      <c r="H32" s="302"/>
      <c r="I32" s="302"/>
      <c r="J32" s="302"/>
      <c r="K32" s="302"/>
      <c r="L32" s="302"/>
      <c r="M32" s="311"/>
      <c r="N32" s="302"/>
      <c r="O32" s="302"/>
      <c r="P32" s="302"/>
      <c r="Q32" s="302"/>
      <c r="R32" s="344" t="s">
        <v>9</v>
      </c>
      <c r="S32" s="345"/>
      <c r="T32" s="345"/>
      <c r="U32" s="345"/>
      <c r="V32" s="345"/>
      <c r="W32" s="346"/>
      <c r="X32" s="424" t="s">
        <v>51</v>
      </c>
      <c r="Y32" s="424"/>
      <c r="Z32" s="424"/>
      <c r="AA32" s="424"/>
      <c r="AB32" s="424"/>
      <c r="AC32" s="424"/>
      <c r="AD32" s="441" t="s">
        <v>52</v>
      </c>
      <c r="AE32" s="442"/>
      <c r="AF32" s="425"/>
    </row>
    <row r="33" spans="1:32" ht="17.25" customHeight="1">
      <c r="A33" s="424" t="s">
        <v>29</v>
      </c>
      <c r="B33" s="468" t="s">
        <v>49</v>
      </c>
      <c r="C33" s="462"/>
      <c r="D33" s="462"/>
      <c r="E33" s="463"/>
      <c r="F33" s="415">
        <f>入力シート!E44</f>
        <v>0</v>
      </c>
      <c r="G33" s="415"/>
      <c r="H33" s="415"/>
      <c r="I33" s="415"/>
      <c r="J33" s="415"/>
      <c r="K33" s="415"/>
      <c r="L33" s="415"/>
      <c r="M33" s="23">
        <f>入力シート!F44</f>
        <v>0</v>
      </c>
      <c r="N33" s="415" t="str">
        <f>入力シート!G44</f>
        <v/>
      </c>
      <c r="O33" s="415"/>
      <c r="P33" s="415"/>
      <c r="Q33" s="415"/>
      <c r="R33" s="415" t="str">
        <f>入力シート!H44</f>
        <v/>
      </c>
      <c r="S33" s="415"/>
      <c r="T33" s="415"/>
      <c r="U33" s="415"/>
      <c r="V33" s="415"/>
      <c r="W33" s="415"/>
      <c r="X33" s="421">
        <f>入力シート!M44</f>
        <v>0</v>
      </c>
      <c r="Y33" s="422"/>
      <c r="Z33" s="422"/>
      <c r="AA33" s="422"/>
      <c r="AB33" s="422"/>
      <c r="AC33" s="423"/>
      <c r="AD33" s="398">
        <f>入力シート!N44</f>
        <v>0</v>
      </c>
      <c r="AE33" s="278"/>
      <c r="AF33" s="6" t="s">
        <v>19</v>
      </c>
    </row>
    <row r="34" spans="1:32" ht="17.25" customHeight="1">
      <c r="A34" s="424"/>
      <c r="B34" s="469"/>
      <c r="C34" s="464"/>
      <c r="D34" s="464"/>
      <c r="E34" s="465"/>
      <c r="F34" s="415">
        <f>入力シート!E45</f>
        <v>0</v>
      </c>
      <c r="G34" s="415"/>
      <c r="H34" s="415"/>
      <c r="I34" s="415"/>
      <c r="J34" s="415"/>
      <c r="K34" s="415"/>
      <c r="L34" s="415"/>
      <c r="M34" s="165">
        <f>入力シート!F45</f>
        <v>0</v>
      </c>
      <c r="N34" s="415" t="str">
        <f>入力シート!G45</f>
        <v/>
      </c>
      <c r="O34" s="415"/>
      <c r="P34" s="415"/>
      <c r="Q34" s="415"/>
      <c r="R34" s="415" t="str">
        <f>入力シート!H45</f>
        <v/>
      </c>
      <c r="S34" s="415"/>
      <c r="T34" s="415"/>
      <c r="U34" s="415"/>
      <c r="V34" s="415"/>
      <c r="W34" s="415"/>
      <c r="X34" s="421">
        <f>入力シート!M45</f>
        <v>0</v>
      </c>
      <c r="Y34" s="422"/>
      <c r="Z34" s="422"/>
      <c r="AA34" s="422"/>
      <c r="AB34" s="422"/>
      <c r="AC34" s="423"/>
      <c r="AD34" s="398">
        <f>入力シート!N45</f>
        <v>0</v>
      </c>
      <c r="AE34" s="278"/>
      <c r="AF34" s="6" t="s">
        <v>19</v>
      </c>
    </row>
    <row r="35" spans="1:32" ht="17.25" customHeight="1">
      <c r="A35" s="424"/>
      <c r="B35" s="469"/>
      <c r="C35" s="464"/>
      <c r="D35" s="464"/>
      <c r="E35" s="465"/>
      <c r="F35" s="415">
        <f>入力シート!E46</f>
        <v>0</v>
      </c>
      <c r="G35" s="415"/>
      <c r="H35" s="415"/>
      <c r="I35" s="415"/>
      <c r="J35" s="415"/>
      <c r="K35" s="415"/>
      <c r="L35" s="415"/>
      <c r="M35" s="165">
        <f>入力シート!F46</f>
        <v>0</v>
      </c>
      <c r="N35" s="415" t="str">
        <f>入力シート!G46</f>
        <v/>
      </c>
      <c r="O35" s="415"/>
      <c r="P35" s="415"/>
      <c r="Q35" s="415"/>
      <c r="R35" s="415" t="str">
        <f>入力シート!H46</f>
        <v/>
      </c>
      <c r="S35" s="415"/>
      <c r="T35" s="415"/>
      <c r="U35" s="415"/>
      <c r="V35" s="415"/>
      <c r="W35" s="415"/>
      <c r="X35" s="421">
        <f>入力シート!M46</f>
        <v>0</v>
      </c>
      <c r="Y35" s="422"/>
      <c r="Z35" s="422"/>
      <c r="AA35" s="422"/>
      <c r="AB35" s="422"/>
      <c r="AC35" s="423"/>
      <c r="AD35" s="398">
        <f>入力シート!N46</f>
        <v>0</v>
      </c>
      <c r="AE35" s="278"/>
      <c r="AF35" s="6" t="s">
        <v>19</v>
      </c>
    </row>
    <row r="36" spans="1:32" ht="17.25" customHeight="1">
      <c r="A36" s="424"/>
      <c r="B36" s="470"/>
      <c r="C36" s="466"/>
      <c r="D36" s="466"/>
      <c r="E36" s="467"/>
      <c r="F36" s="415">
        <f>入力シート!E47</f>
        <v>0</v>
      </c>
      <c r="G36" s="415"/>
      <c r="H36" s="415"/>
      <c r="I36" s="415"/>
      <c r="J36" s="415"/>
      <c r="K36" s="415"/>
      <c r="L36" s="415"/>
      <c r="M36" s="165">
        <f>入力シート!F47</f>
        <v>0</v>
      </c>
      <c r="N36" s="415" t="str">
        <f>入力シート!G47</f>
        <v/>
      </c>
      <c r="O36" s="415"/>
      <c r="P36" s="415"/>
      <c r="Q36" s="415"/>
      <c r="R36" s="415" t="str">
        <f>入力シート!H47</f>
        <v/>
      </c>
      <c r="S36" s="415"/>
      <c r="T36" s="415"/>
      <c r="U36" s="415"/>
      <c r="V36" s="415"/>
      <c r="W36" s="415"/>
      <c r="X36" s="421">
        <f>入力シート!M47</f>
        <v>0</v>
      </c>
      <c r="Y36" s="422"/>
      <c r="Z36" s="422"/>
      <c r="AA36" s="422"/>
      <c r="AB36" s="422"/>
      <c r="AC36" s="423"/>
      <c r="AD36" s="398">
        <f>入力シート!N47</f>
        <v>0</v>
      </c>
      <c r="AE36" s="278"/>
      <c r="AF36" s="6" t="s">
        <v>19</v>
      </c>
    </row>
    <row r="37" spans="1:32" ht="17.25" customHeight="1">
      <c r="A37" s="424" t="s">
        <v>31</v>
      </c>
      <c r="B37" s="468" t="s">
        <v>34</v>
      </c>
      <c r="C37" s="462"/>
      <c r="D37" s="462"/>
      <c r="E37" s="463"/>
      <c r="F37" s="415">
        <f>入力シート!E48</f>
        <v>0</v>
      </c>
      <c r="G37" s="415"/>
      <c r="H37" s="415"/>
      <c r="I37" s="415"/>
      <c r="J37" s="415"/>
      <c r="K37" s="415"/>
      <c r="L37" s="415"/>
      <c r="M37" s="165">
        <f>入力シート!F48</f>
        <v>0</v>
      </c>
      <c r="N37" s="415" t="str">
        <f>入力シート!G48</f>
        <v/>
      </c>
      <c r="O37" s="415"/>
      <c r="P37" s="415"/>
      <c r="Q37" s="415"/>
      <c r="R37" s="415" t="str">
        <f>入力シート!H48</f>
        <v/>
      </c>
      <c r="S37" s="415"/>
      <c r="T37" s="415"/>
      <c r="U37" s="415"/>
      <c r="V37" s="415"/>
      <c r="W37" s="415"/>
      <c r="X37" s="421">
        <f>入力シート!M48</f>
        <v>0</v>
      </c>
      <c r="Y37" s="422"/>
      <c r="Z37" s="422"/>
      <c r="AA37" s="422"/>
      <c r="AB37" s="422"/>
      <c r="AC37" s="423"/>
      <c r="AD37" s="398">
        <f>入力シート!N48</f>
        <v>0</v>
      </c>
      <c r="AE37" s="278"/>
      <c r="AF37" s="6" t="s">
        <v>19</v>
      </c>
    </row>
    <row r="38" spans="1:32" ht="17.25" customHeight="1">
      <c r="A38" s="424"/>
      <c r="B38" s="469"/>
      <c r="C38" s="464"/>
      <c r="D38" s="464"/>
      <c r="E38" s="465"/>
      <c r="F38" s="415">
        <f>入力シート!E49</f>
        <v>0</v>
      </c>
      <c r="G38" s="415"/>
      <c r="H38" s="415"/>
      <c r="I38" s="415"/>
      <c r="J38" s="415"/>
      <c r="K38" s="415"/>
      <c r="L38" s="415"/>
      <c r="M38" s="165">
        <f>入力シート!F49</f>
        <v>0</v>
      </c>
      <c r="N38" s="415" t="str">
        <f>入力シート!G49</f>
        <v/>
      </c>
      <c r="O38" s="415"/>
      <c r="P38" s="415"/>
      <c r="Q38" s="415"/>
      <c r="R38" s="415" t="str">
        <f>入力シート!H49</f>
        <v/>
      </c>
      <c r="S38" s="415"/>
      <c r="T38" s="415"/>
      <c r="U38" s="415"/>
      <c r="V38" s="415"/>
      <c r="W38" s="415"/>
      <c r="X38" s="421">
        <f>入力シート!M49</f>
        <v>0</v>
      </c>
      <c r="Y38" s="422"/>
      <c r="Z38" s="422"/>
      <c r="AA38" s="422"/>
      <c r="AB38" s="422"/>
      <c r="AC38" s="423"/>
      <c r="AD38" s="398">
        <f>入力シート!N49</f>
        <v>0</v>
      </c>
      <c r="AE38" s="278"/>
      <c r="AF38" s="6" t="s">
        <v>19</v>
      </c>
    </row>
    <row r="39" spans="1:32" ht="17.25" customHeight="1">
      <c r="A39" s="424"/>
      <c r="B39" s="469"/>
      <c r="C39" s="464"/>
      <c r="D39" s="464"/>
      <c r="E39" s="465"/>
      <c r="F39" s="415">
        <f>入力シート!E50</f>
        <v>0</v>
      </c>
      <c r="G39" s="415"/>
      <c r="H39" s="415"/>
      <c r="I39" s="415"/>
      <c r="J39" s="415"/>
      <c r="K39" s="415"/>
      <c r="L39" s="415"/>
      <c r="M39" s="165">
        <f>入力シート!F50</f>
        <v>0</v>
      </c>
      <c r="N39" s="415" t="str">
        <f>入力シート!G50</f>
        <v/>
      </c>
      <c r="O39" s="415"/>
      <c r="P39" s="415"/>
      <c r="Q39" s="415"/>
      <c r="R39" s="415" t="str">
        <f>入力シート!H50</f>
        <v/>
      </c>
      <c r="S39" s="415"/>
      <c r="T39" s="415"/>
      <c r="U39" s="415"/>
      <c r="V39" s="415"/>
      <c r="W39" s="415"/>
      <c r="X39" s="421">
        <f>入力シート!M50</f>
        <v>0</v>
      </c>
      <c r="Y39" s="422"/>
      <c r="Z39" s="422"/>
      <c r="AA39" s="422"/>
      <c r="AB39" s="422"/>
      <c r="AC39" s="423"/>
      <c r="AD39" s="398">
        <f>入力シート!N50</f>
        <v>0</v>
      </c>
      <c r="AE39" s="278"/>
      <c r="AF39" s="6" t="s">
        <v>19</v>
      </c>
    </row>
    <row r="40" spans="1:32" ht="17.25" customHeight="1">
      <c r="A40" s="424"/>
      <c r="B40" s="470"/>
      <c r="C40" s="466"/>
      <c r="D40" s="466"/>
      <c r="E40" s="467"/>
      <c r="F40" s="415">
        <f>入力シート!E51</f>
        <v>0</v>
      </c>
      <c r="G40" s="415"/>
      <c r="H40" s="415"/>
      <c r="I40" s="415"/>
      <c r="J40" s="415"/>
      <c r="K40" s="415"/>
      <c r="L40" s="415"/>
      <c r="M40" s="165">
        <f>入力シート!F51</f>
        <v>0</v>
      </c>
      <c r="N40" s="415" t="str">
        <f>入力シート!G51</f>
        <v/>
      </c>
      <c r="O40" s="415"/>
      <c r="P40" s="415"/>
      <c r="Q40" s="415"/>
      <c r="R40" s="415" t="str">
        <f>入力シート!H51</f>
        <v/>
      </c>
      <c r="S40" s="415"/>
      <c r="T40" s="415"/>
      <c r="U40" s="415"/>
      <c r="V40" s="415"/>
      <c r="W40" s="415"/>
      <c r="X40" s="421">
        <f>入力シート!M51</f>
        <v>0</v>
      </c>
      <c r="Y40" s="422"/>
      <c r="Z40" s="422"/>
      <c r="AA40" s="422"/>
      <c r="AB40" s="422"/>
      <c r="AC40" s="423"/>
      <c r="AD40" s="398">
        <f>入力シート!N51</f>
        <v>0</v>
      </c>
      <c r="AE40" s="278"/>
      <c r="AF40" s="6" t="s">
        <v>19</v>
      </c>
    </row>
    <row r="41" spans="1:32" ht="17.25" customHeight="1">
      <c r="A41" s="424" t="s">
        <v>33</v>
      </c>
      <c r="B41" s="477" t="s">
        <v>55</v>
      </c>
      <c r="C41" s="478"/>
      <c r="D41" s="478"/>
      <c r="E41" s="479"/>
      <c r="F41" s="415">
        <f>入力シート!E52</f>
        <v>0</v>
      </c>
      <c r="G41" s="415"/>
      <c r="H41" s="415"/>
      <c r="I41" s="415"/>
      <c r="J41" s="415"/>
      <c r="K41" s="415"/>
      <c r="L41" s="415"/>
      <c r="M41" s="165">
        <f>入力シート!F52</f>
        <v>0</v>
      </c>
      <c r="N41" s="415" t="str">
        <f>入力シート!G52</f>
        <v/>
      </c>
      <c r="O41" s="415"/>
      <c r="P41" s="415"/>
      <c r="Q41" s="415"/>
      <c r="R41" s="415" t="str">
        <f>入力シート!H52</f>
        <v/>
      </c>
      <c r="S41" s="415"/>
      <c r="T41" s="415"/>
      <c r="U41" s="415"/>
      <c r="V41" s="415"/>
      <c r="W41" s="415"/>
      <c r="X41" s="438">
        <f>入力シート!M52</f>
        <v>0</v>
      </c>
      <c r="Y41" s="439"/>
      <c r="Z41" s="439"/>
      <c r="AA41" s="439"/>
      <c r="AB41" s="439"/>
      <c r="AC41" s="440"/>
      <c r="AD41" s="398">
        <f>入力シート!N52</f>
        <v>0</v>
      </c>
      <c r="AE41" s="278"/>
      <c r="AF41" s="6" t="s">
        <v>19</v>
      </c>
    </row>
    <row r="42" spans="1:32" ht="17.25" customHeight="1">
      <c r="A42" s="424"/>
      <c r="B42" s="480"/>
      <c r="C42" s="481"/>
      <c r="D42" s="481"/>
      <c r="E42" s="482"/>
      <c r="F42" s="415">
        <f>入力シート!E53</f>
        <v>0</v>
      </c>
      <c r="G42" s="415"/>
      <c r="H42" s="415"/>
      <c r="I42" s="415"/>
      <c r="J42" s="415"/>
      <c r="K42" s="415"/>
      <c r="L42" s="415"/>
      <c r="M42" s="165">
        <f>入力シート!F53</f>
        <v>0</v>
      </c>
      <c r="N42" s="415" t="str">
        <f>入力シート!G53</f>
        <v/>
      </c>
      <c r="O42" s="415"/>
      <c r="P42" s="415"/>
      <c r="Q42" s="415"/>
      <c r="R42" s="415" t="str">
        <f>入力シート!H53</f>
        <v/>
      </c>
      <c r="S42" s="415"/>
      <c r="T42" s="415"/>
      <c r="U42" s="415"/>
      <c r="V42" s="415"/>
      <c r="W42" s="415"/>
      <c r="X42" s="438">
        <f>入力シート!M53</f>
        <v>0</v>
      </c>
      <c r="Y42" s="439"/>
      <c r="Z42" s="439"/>
      <c r="AA42" s="439"/>
      <c r="AB42" s="439"/>
      <c r="AC42" s="440"/>
      <c r="AD42" s="398">
        <f>入力シート!N53</f>
        <v>0</v>
      </c>
      <c r="AE42" s="278"/>
      <c r="AF42" s="6" t="s">
        <v>19</v>
      </c>
    </row>
    <row r="43" spans="1:32" ht="17.25" customHeight="1">
      <c r="A43" s="424"/>
      <c r="B43" s="480"/>
      <c r="C43" s="481"/>
      <c r="D43" s="481"/>
      <c r="E43" s="482"/>
      <c r="F43" s="415">
        <f>入力シート!E54</f>
        <v>0</v>
      </c>
      <c r="G43" s="415"/>
      <c r="H43" s="415"/>
      <c r="I43" s="415"/>
      <c r="J43" s="415"/>
      <c r="K43" s="415"/>
      <c r="L43" s="415"/>
      <c r="M43" s="165">
        <f>入力シート!F54</f>
        <v>0</v>
      </c>
      <c r="N43" s="415" t="str">
        <f>入力シート!G54</f>
        <v/>
      </c>
      <c r="O43" s="415"/>
      <c r="P43" s="415"/>
      <c r="Q43" s="415"/>
      <c r="R43" s="415" t="str">
        <f>入力シート!H54</f>
        <v/>
      </c>
      <c r="S43" s="415"/>
      <c r="T43" s="415"/>
      <c r="U43" s="415"/>
      <c r="V43" s="415"/>
      <c r="W43" s="415"/>
      <c r="X43" s="438">
        <f>入力シート!M54</f>
        <v>0</v>
      </c>
      <c r="Y43" s="439"/>
      <c r="Z43" s="439"/>
      <c r="AA43" s="439"/>
      <c r="AB43" s="439"/>
      <c r="AC43" s="440"/>
      <c r="AD43" s="398">
        <f>入力シート!N54</f>
        <v>0</v>
      </c>
      <c r="AE43" s="278"/>
      <c r="AF43" s="6" t="s">
        <v>19</v>
      </c>
    </row>
    <row r="44" spans="1:32" ht="17.25" customHeight="1">
      <c r="A44" s="424"/>
      <c r="B44" s="483"/>
      <c r="C44" s="484"/>
      <c r="D44" s="484"/>
      <c r="E44" s="485"/>
      <c r="F44" s="415">
        <f>入力シート!E55</f>
        <v>0</v>
      </c>
      <c r="G44" s="415"/>
      <c r="H44" s="415"/>
      <c r="I44" s="415"/>
      <c r="J44" s="415"/>
      <c r="K44" s="415"/>
      <c r="L44" s="415"/>
      <c r="M44" s="165">
        <f>入力シート!F55</f>
        <v>0</v>
      </c>
      <c r="N44" s="415">
        <f>入力シート!G55</f>
        <v>0</v>
      </c>
      <c r="O44" s="415"/>
      <c r="P44" s="415"/>
      <c r="Q44" s="415"/>
      <c r="R44" s="415">
        <f>入力シート!H55</f>
        <v>0</v>
      </c>
      <c r="S44" s="415"/>
      <c r="T44" s="415"/>
      <c r="U44" s="415"/>
      <c r="V44" s="415"/>
      <c r="W44" s="415"/>
      <c r="X44" s="438">
        <f>入力シート!M55</f>
        <v>0</v>
      </c>
      <c r="Y44" s="439"/>
      <c r="Z44" s="439"/>
      <c r="AA44" s="439"/>
      <c r="AB44" s="439"/>
      <c r="AC44" s="440"/>
      <c r="AD44" s="398">
        <f>入力シート!N55</f>
        <v>0</v>
      </c>
      <c r="AE44" s="278"/>
      <c r="AF44" s="6" t="s">
        <v>19</v>
      </c>
    </row>
    <row r="45" spans="1:32" ht="17.25" customHeight="1">
      <c r="A45" s="22" t="s">
        <v>14</v>
      </c>
      <c r="B45" s="17"/>
      <c r="C45" s="18"/>
      <c r="D45" s="12"/>
      <c r="E45" s="12"/>
      <c r="F45" s="16"/>
    </row>
    <row r="46" spans="1:32" ht="17.25" customHeight="1">
      <c r="A46" s="371" t="s">
        <v>6</v>
      </c>
      <c r="B46" s="372"/>
      <c r="C46" s="372"/>
      <c r="D46" s="372"/>
      <c r="E46" s="373"/>
      <c r="F46" s="424" t="s">
        <v>16</v>
      </c>
      <c r="G46" s="424"/>
      <c r="H46" s="424"/>
      <c r="I46" s="424"/>
      <c r="J46" s="424"/>
      <c r="K46" s="424"/>
      <c r="L46" s="424"/>
      <c r="M46" s="309" t="s">
        <v>2</v>
      </c>
      <c r="N46" s="424" t="s">
        <v>17</v>
      </c>
      <c r="O46" s="424"/>
      <c r="P46" s="424"/>
      <c r="Q46" s="424"/>
      <c r="R46" s="424" t="s">
        <v>18</v>
      </c>
      <c r="S46" s="424"/>
      <c r="T46" s="424"/>
      <c r="U46" s="424"/>
      <c r="V46" s="424"/>
      <c r="W46" s="424"/>
      <c r="X46" s="424" t="s">
        <v>27</v>
      </c>
      <c r="Y46" s="424"/>
      <c r="Z46" s="424"/>
      <c r="AA46" s="424"/>
      <c r="AB46" s="424"/>
      <c r="AC46" s="424"/>
      <c r="AD46" s="424"/>
      <c r="AE46" s="424"/>
      <c r="AF46" s="424"/>
    </row>
    <row r="47" spans="1:32" ht="17.25" customHeight="1">
      <c r="A47" s="344"/>
      <c r="B47" s="345"/>
      <c r="C47" s="345"/>
      <c r="D47" s="345"/>
      <c r="E47" s="346"/>
      <c r="F47" s="424"/>
      <c r="G47" s="424"/>
      <c r="H47" s="424"/>
      <c r="I47" s="424"/>
      <c r="J47" s="424"/>
      <c r="K47" s="424"/>
      <c r="L47" s="424"/>
      <c r="M47" s="311"/>
      <c r="N47" s="424"/>
      <c r="O47" s="424"/>
      <c r="P47" s="424"/>
      <c r="Q47" s="424"/>
      <c r="R47" s="424" t="s">
        <v>9</v>
      </c>
      <c r="S47" s="424"/>
      <c r="T47" s="424"/>
      <c r="U47" s="424"/>
      <c r="V47" s="424"/>
      <c r="W47" s="424"/>
      <c r="X47" s="441" t="s">
        <v>51</v>
      </c>
      <c r="Y47" s="442"/>
      <c r="Z47" s="442"/>
      <c r="AA47" s="442"/>
      <c r="AB47" s="442"/>
      <c r="AC47" s="442"/>
      <c r="AD47" s="425"/>
      <c r="AE47" s="441" t="s">
        <v>10</v>
      </c>
      <c r="AF47" s="425"/>
    </row>
    <row r="48" spans="1:32" ht="17.25" customHeight="1">
      <c r="A48" s="301" t="s">
        <v>50</v>
      </c>
      <c r="B48" s="462" t="s">
        <v>137</v>
      </c>
      <c r="C48" s="462"/>
      <c r="D48" s="462"/>
      <c r="E48" s="463"/>
      <c r="F48" s="415">
        <f>入力シート!E37</f>
        <v>0</v>
      </c>
      <c r="G48" s="415"/>
      <c r="H48" s="415"/>
      <c r="I48" s="415"/>
      <c r="J48" s="415"/>
      <c r="K48" s="415"/>
      <c r="L48" s="415"/>
      <c r="M48" s="23">
        <f>入力シート!F37</f>
        <v>0</v>
      </c>
      <c r="N48" s="415" t="str">
        <f>入力シート!G37</f>
        <v/>
      </c>
      <c r="O48" s="415"/>
      <c r="P48" s="415"/>
      <c r="Q48" s="415"/>
      <c r="R48" s="415" t="str">
        <f>入力シート!H37</f>
        <v/>
      </c>
      <c r="S48" s="415"/>
      <c r="T48" s="415"/>
      <c r="U48" s="415"/>
      <c r="V48" s="415"/>
      <c r="W48" s="415"/>
      <c r="X48" s="435">
        <f>入力シート!M37</f>
        <v>0</v>
      </c>
      <c r="Y48" s="436"/>
      <c r="Z48" s="436"/>
      <c r="AA48" s="436"/>
      <c r="AB48" s="436"/>
      <c r="AC48" s="436"/>
      <c r="AD48" s="437"/>
      <c r="AE48" s="28">
        <f>入力シート!N37</f>
        <v>0</v>
      </c>
      <c r="AF48" s="6" t="s">
        <v>19</v>
      </c>
    </row>
    <row r="49" spans="1:32" ht="17.25" customHeight="1">
      <c r="A49" s="279"/>
      <c r="B49" s="464"/>
      <c r="C49" s="464"/>
      <c r="D49" s="464"/>
      <c r="E49" s="465"/>
      <c r="F49" s="415">
        <f>入力シート!E38</f>
        <v>0</v>
      </c>
      <c r="G49" s="415"/>
      <c r="H49" s="415"/>
      <c r="I49" s="415"/>
      <c r="J49" s="415"/>
      <c r="K49" s="415"/>
      <c r="L49" s="415"/>
      <c r="M49" s="165">
        <f>入力シート!F38</f>
        <v>0</v>
      </c>
      <c r="N49" s="415" t="str">
        <f>入力シート!G38</f>
        <v/>
      </c>
      <c r="O49" s="415"/>
      <c r="P49" s="415"/>
      <c r="Q49" s="415"/>
      <c r="R49" s="415" t="str">
        <f>入力シート!H38</f>
        <v/>
      </c>
      <c r="S49" s="415"/>
      <c r="T49" s="415"/>
      <c r="U49" s="415"/>
      <c r="V49" s="415"/>
      <c r="W49" s="415"/>
      <c r="X49" s="435">
        <f>入力シート!M38</f>
        <v>0</v>
      </c>
      <c r="Y49" s="436"/>
      <c r="Z49" s="436"/>
      <c r="AA49" s="436"/>
      <c r="AB49" s="436"/>
      <c r="AC49" s="436"/>
      <c r="AD49" s="437"/>
      <c r="AE49" s="28">
        <f>入力シート!N38</f>
        <v>0</v>
      </c>
      <c r="AF49" s="6" t="s">
        <v>19</v>
      </c>
    </row>
    <row r="50" spans="1:32" ht="17.25" customHeight="1">
      <c r="A50" s="302"/>
      <c r="B50" s="466"/>
      <c r="C50" s="466"/>
      <c r="D50" s="466"/>
      <c r="E50" s="467"/>
      <c r="F50" s="415">
        <f>入力シート!E39</f>
        <v>0</v>
      </c>
      <c r="G50" s="415"/>
      <c r="H50" s="415"/>
      <c r="I50" s="415"/>
      <c r="J50" s="415"/>
      <c r="K50" s="415"/>
      <c r="L50" s="415"/>
      <c r="M50" s="165">
        <f>入力シート!F39</f>
        <v>0</v>
      </c>
      <c r="N50" s="415" t="str">
        <f>入力シート!G39</f>
        <v/>
      </c>
      <c r="O50" s="415"/>
      <c r="P50" s="415"/>
      <c r="Q50" s="415"/>
      <c r="R50" s="415" t="str">
        <f>入力シート!H39</f>
        <v/>
      </c>
      <c r="S50" s="415"/>
      <c r="T50" s="415"/>
      <c r="U50" s="415"/>
      <c r="V50" s="415"/>
      <c r="W50" s="415"/>
      <c r="X50" s="435">
        <f>入力シート!M39</f>
        <v>0</v>
      </c>
      <c r="Y50" s="436"/>
      <c r="Z50" s="436"/>
      <c r="AA50" s="436"/>
      <c r="AB50" s="436"/>
      <c r="AC50" s="436"/>
      <c r="AD50" s="437"/>
      <c r="AE50" s="28">
        <f>入力シート!N39</f>
        <v>0</v>
      </c>
      <c r="AF50" s="6" t="s">
        <v>19</v>
      </c>
    </row>
    <row r="51" spans="1:32" ht="17.25" customHeight="1">
      <c r="A51" s="371" t="s">
        <v>6</v>
      </c>
      <c r="B51" s="372"/>
      <c r="C51" s="372"/>
      <c r="D51" s="372"/>
      <c r="E51" s="373"/>
      <c r="F51" s="424" t="s">
        <v>16</v>
      </c>
      <c r="G51" s="424"/>
      <c r="H51" s="424"/>
      <c r="I51" s="424"/>
      <c r="J51" s="424"/>
      <c r="K51" s="424"/>
      <c r="L51" s="424"/>
      <c r="M51" s="309" t="s">
        <v>2</v>
      </c>
      <c r="N51" s="424" t="s">
        <v>17</v>
      </c>
      <c r="O51" s="424"/>
      <c r="P51" s="424"/>
      <c r="Q51" s="424"/>
      <c r="R51" s="424" t="s">
        <v>18</v>
      </c>
      <c r="S51" s="424"/>
      <c r="T51" s="424"/>
      <c r="U51" s="424"/>
      <c r="V51" s="424"/>
      <c r="W51" s="424"/>
      <c r="X51" s="424" t="s">
        <v>27</v>
      </c>
      <c r="Y51" s="424"/>
      <c r="Z51" s="424"/>
      <c r="AA51" s="424"/>
      <c r="AB51" s="424"/>
      <c r="AC51" s="424"/>
      <c r="AD51" s="424"/>
      <c r="AE51" s="424"/>
      <c r="AF51" s="424"/>
    </row>
    <row r="52" spans="1:32" ht="17.25" customHeight="1">
      <c r="A52" s="344"/>
      <c r="B52" s="345"/>
      <c r="C52" s="345"/>
      <c r="D52" s="345"/>
      <c r="E52" s="346"/>
      <c r="F52" s="424"/>
      <c r="G52" s="424"/>
      <c r="H52" s="424"/>
      <c r="I52" s="424"/>
      <c r="J52" s="424"/>
      <c r="K52" s="424"/>
      <c r="L52" s="424"/>
      <c r="M52" s="311"/>
      <c r="N52" s="424"/>
      <c r="O52" s="424"/>
      <c r="P52" s="424"/>
      <c r="Q52" s="424"/>
      <c r="R52" s="424" t="s">
        <v>9</v>
      </c>
      <c r="S52" s="424"/>
      <c r="T52" s="424"/>
      <c r="U52" s="424"/>
      <c r="V52" s="424"/>
      <c r="W52" s="424"/>
      <c r="X52" s="441" t="s">
        <v>51</v>
      </c>
      <c r="Y52" s="442"/>
      <c r="Z52" s="442"/>
      <c r="AA52" s="442"/>
      <c r="AB52" s="442"/>
      <c r="AC52" s="442"/>
      <c r="AD52" s="425"/>
      <c r="AE52" s="441" t="s">
        <v>10</v>
      </c>
      <c r="AF52" s="425"/>
    </row>
    <row r="53" spans="1:32" ht="17.25" customHeight="1">
      <c r="A53" s="301" t="s">
        <v>136</v>
      </c>
      <c r="B53" s="462" t="s">
        <v>138</v>
      </c>
      <c r="C53" s="462"/>
      <c r="D53" s="462"/>
      <c r="E53" s="463"/>
      <c r="F53" s="415">
        <f>入力シート!E56</f>
        <v>0</v>
      </c>
      <c r="G53" s="415"/>
      <c r="H53" s="415"/>
      <c r="I53" s="415"/>
      <c r="J53" s="415"/>
      <c r="K53" s="415"/>
      <c r="L53" s="415"/>
      <c r="M53" s="23">
        <f>入力シート!F56</f>
        <v>0</v>
      </c>
      <c r="N53" s="415" t="str">
        <f>入力シート!G56</f>
        <v/>
      </c>
      <c r="O53" s="415"/>
      <c r="P53" s="415"/>
      <c r="Q53" s="415"/>
      <c r="R53" s="415" t="str">
        <f>入力シート!H56</f>
        <v/>
      </c>
      <c r="S53" s="415"/>
      <c r="T53" s="415"/>
      <c r="U53" s="415"/>
      <c r="V53" s="415"/>
      <c r="W53" s="415"/>
      <c r="X53" s="432">
        <f>入力シート!M56</f>
        <v>0</v>
      </c>
      <c r="Y53" s="433"/>
      <c r="Z53" s="433"/>
      <c r="AA53" s="433"/>
      <c r="AB53" s="433"/>
      <c r="AC53" s="433"/>
      <c r="AD53" s="434"/>
      <c r="AE53" s="28">
        <f>入力シート!N56</f>
        <v>0</v>
      </c>
      <c r="AF53" s="6" t="s">
        <v>19</v>
      </c>
    </row>
    <row r="54" spans="1:32" ht="17.25" customHeight="1">
      <c r="A54" s="279"/>
      <c r="B54" s="464"/>
      <c r="C54" s="464"/>
      <c r="D54" s="464"/>
      <c r="E54" s="465"/>
      <c r="F54" s="415">
        <f>入力シート!E57</f>
        <v>0</v>
      </c>
      <c r="G54" s="415"/>
      <c r="H54" s="415"/>
      <c r="I54" s="415"/>
      <c r="J54" s="415"/>
      <c r="K54" s="415"/>
      <c r="L54" s="415"/>
      <c r="M54" s="165">
        <f>入力シート!F57</f>
        <v>0</v>
      </c>
      <c r="N54" s="415" t="str">
        <f>入力シート!G57</f>
        <v/>
      </c>
      <c r="O54" s="415"/>
      <c r="P54" s="415"/>
      <c r="Q54" s="415"/>
      <c r="R54" s="415" t="str">
        <f>入力シート!H57</f>
        <v/>
      </c>
      <c r="S54" s="415"/>
      <c r="T54" s="415"/>
      <c r="U54" s="415"/>
      <c r="V54" s="415"/>
      <c r="W54" s="415"/>
      <c r="X54" s="432">
        <f>入力シート!M57</f>
        <v>0</v>
      </c>
      <c r="Y54" s="433"/>
      <c r="Z54" s="433"/>
      <c r="AA54" s="433"/>
      <c r="AB54" s="433"/>
      <c r="AC54" s="433"/>
      <c r="AD54" s="434"/>
      <c r="AE54" s="28">
        <f>入力シート!N57</f>
        <v>0</v>
      </c>
      <c r="AF54" s="6" t="s">
        <v>19</v>
      </c>
    </row>
    <row r="55" spans="1:32" ht="17.25" customHeight="1">
      <c r="A55" s="279"/>
      <c r="B55" s="464"/>
      <c r="C55" s="464"/>
      <c r="D55" s="464"/>
      <c r="E55" s="465"/>
      <c r="F55" s="415">
        <f>入力シート!E58</f>
        <v>0</v>
      </c>
      <c r="G55" s="415"/>
      <c r="H55" s="415"/>
      <c r="I55" s="415"/>
      <c r="J55" s="415"/>
      <c r="K55" s="415"/>
      <c r="L55" s="415"/>
      <c r="M55" s="165">
        <f>入力シート!F58</f>
        <v>0</v>
      </c>
      <c r="N55" s="415" t="str">
        <f>入力シート!G58</f>
        <v/>
      </c>
      <c r="O55" s="415"/>
      <c r="P55" s="415"/>
      <c r="Q55" s="415"/>
      <c r="R55" s="415" t="str">
        <f>入力シート!H58</f>
        <v/>
      </c>
      <c r="S55" s="415"/>
      <c r="T55" s="415"/>
      <c r="U55" s="415"/>
      <c r="V55" s="415"/>
      <c r="W55" s="415"/>
      <c r="X55" s="432">
        <f>入力シート!M58</f>
        <v>0</v>
      </c>
      <c r="Y55" s="433"/>
      <c r="Z55" s="433"/>
      <c r="AA55" s="433"/>
      <c r="AB55" s="433"/>
      <c r="AC55" s="433"/>
      <c r="AD55" s="434"/>
      <c r="AE55" s="28">
        <f>入力シート!N58</f>
        <v>0</v>
      </c>
      <c r="AF55" s="166" t="s">
        <v>19</v>
      </c>
    </row>
    <row r="56" spans="1:32" ht="17.25" customHeight="1">
      <c r="A56" s="279"/>
      <c r="B56" s="464"/>
      <c r="C56" s="464"/>
      <c r="D56" s="464"/>
      <c r="E56" s="465"/>
      <c r="F56" s="415">
        <f>入力シート!E59</f>
        <v>0</v>
      </c>
      <c r="G56" s="415"/>
      <c r="H56" s="415"/>
      <c r="I56" s="415"/>
      <c r="J56" s="415"/>
      <c r="K56" s="415"/>
      <c r="L56" s="415"/>
      <c r="M56" s="207">
        <f>入力シート!F59</f>
        <v>0</v>
      </c>
      <c r="N56" s="415" t="str">
        <f>入力シート!G59</f>
        <v/>
      </c>
      <c r="O56" s="415"/>
      <c r="P56" s="415"/>
      <c r="Q56" s="415"/>
      <c r="R56" s="415" t="str">
        <f>入力シート!H59</f>
        <v/>
      </c>
      <c r="S56" s="415"/>
      <c r="T56" s="415"/>
      <c r="U56" s="415"/>
      <c r="V56" s="415"/>
      <c r="W56" s="415"/>
      <c r="X56" s="432">
        <f>入力シート!M59</f>
        <v>0</v>
      </c>
      <c r="Y56" s="433"/>
      <c r="Z56" s="433"/>
      <c r="AA56" s="433"/>
      <c r="AB56" s="433"/>
      <c r="AC56" s="433"/>
      <c r="AD56" s="434"/>
      <c r="AE56" s="28">
        <f>入力シート!N59</f>
        <v>0</v>
      </c>
      <c r="AF56" s="209" t="s">
        <v>19</v>
      </c>
    </row>
    <row r="57" spans="1:32" ht="17.100000000000001" customHeight="1">
      <c r="A57" s="302"/>
      <c r="B57" s="466"/>
      <c r="C57" s="466"/>
      <c r="D57" s="466"/>
      <c r="E57" s="467"/>
      <c r="F57" s="415">
        <f>入力シート!E60</f>
        <v>0</v>
      </c>
      <c r="G57" s="415"/>
      <c r="H57" s="415"/>
      <c r="I57" s="415"/>
      <c r="J57" s="415"/>
      <c r="K57" s="415"/>
      <c r="L57" s="415"/>
      <c r="M57" s="165">
        <f>入力シート!F60</f>
        <v>0</v>
      </c>
      <c r="N57" s="415" t="str">
        <f>入力シート!G60</f>
        <v/>
      </c>
      <c r="O57" s="415"/>
      <c r="P57" s="415"/>
      <c r="Q57" s="415"/>
      <c r="R57" s="415" t="str">
        <f>入力シート!H60</f>
        <v/>
      </c>
      <c r="S57" s="415"/>
      <c r="T57" s="415"/>
      <c r="U57" s="415"/>
      <c r="V57" s="415"/>
      <c r="W57" s="415"/>
      <c r="X57" s="432">
        <f>入力シート!M60</f>
        <v>0</v>
      </c>
      <c r="Y57" s="433"/>
      <c r="Z57" s="433"/>
      <c r="AA57" s="433"/>
      <c r="AB57" s="433"/>
      <c r="AC57" s="433"/>
      <c r="AD57" s="434"/>
      <c r="AE57" s="28">
        <f>入力シート!N60</f>
        <v>0</v>
      </c>
      <c r="AF57" s="6" t="s">
        <v>19</v>
      </c>
    </row>
    <row r="58" spans="1:32" ht="17.25" customHeight="1">
      <c r="X58" s="19"/>
      <c r="Y58" s="19"/>
      <c r="Z58" s="19"/>
      <c r="AA58" s="19"/>
    </row>
    <row r="59" spans="1:32" ht="17.25" customHeight="1">
      <c r="A59" s="21" t="s">
        <v>53</v>
      </c>
      <c r="X59" s="19"/>
      <c r="Y59" s="19"/>
      <c r="Z59" s="19"/>
      <c r="AA59" s="19"/>
    </row>
    <row r="60" spans="1:32" ht="17.25" customHeight="1">
      <c r="A60" s="20">
        <v>1</v>
      </c>
      <c r="B60" s="1" t="s">
        <v>56</v>
      </c>
      <c r="X60" s="20"/>
    </row>
    <row r="61" spans="1:32" ht="17.25" customHeight="1">
      <c r="A61" s="20">
        <v>2</v>
      </c>
      <c r="B61" s="1" t="s">
        <v>57</v>
      </c>
    </row>
    <row r="62" spans="1:32" ht="17.25" customHeight="1">
      <c r="A62" s="20">
        <v>3</v>
      </c>
      <c r="B62" s="1" t="s">
        <v>15</v>
      </c>
    </row>
    <row r="63" spans="1:32" ht="17.25" customHeight="1">
      <c r="A63" s="20">
        <v>4</v>
      </c>
      <c r="B63" s="212" t="s">
        <v>315</v>
      </c>
    </row>
    <row r="64" spans="1:32" ht="17.25" customHeight="1">
      <c r="A64" s="20">
        <v>5</v>
      </c>
      <c r="B64" s="1" t="s">
        <v>149</v>
      </c>
    </row>
  </sheetData>
  <mergeCells count="254">
    <mergeCell ref="Y5:AE5"/>
    <mergeCell ref="F54:L54"/>
    <mergeCell ref="F53:L53"/>
    <mergeCell ref="N54:Q54"/>
    <mergeCell ref="R54:W54"/>
    <mergeCell ref="R44:W44"/>
    <mergeCell ref="N46:Q47"/>
    <mergeCell ref="F15:I16"/>
    <mergeCell ref="F17:I18"/>
    <mergeCell ref="F37:L37"/>
    <mergeCell ref="F38:L38"/>
    <mergeCell ref="F39:L39"/>
    <mergeCell ref="F41:L41"/>
    <mergeCell ref="H28:J30"/>
    <mergeCell ref="F23:G24"/>
    <mergeCell ref="L30:N30"/>
    <mergeCell ref="L27:N27"/>
    <mergeCell ref="X53:AD53"/>
    <mergeCell ref="K9:M10"/>
    <mergeCell ref="K11:M12"/>
    <mergeCell ref="J11:J12"/>
    <mergeCell ref="N9:S10"/>
    <mergeCell ref="N5:S5"/>
    <mergeCell ref="T7:AB7"/>
    <mergeCell ref="A7:E8"/>
    <mergeCell ref="A46:E47"/>
    <mergeCell ref="A41:A44"/>
    <mergeCell ref="B41:E44"/>
    <mergeCell ref="B9:E10"/>
    <mergeCell ref="F43:L43"/>
    <mergeCell ref="F44:L44"/>
    <mergeCell ref="H25:J27"/>
    <mergeCell ref="B25:E27"/>
    <mergeCell ref="A25:A27"/>
    <mergeCell ref="L29:N29"/>
    <mergeCell ref="A28:A30"/>
    <mergeCell ref="B28:E30"/>
    <mergeCell ref="H23:J23"/>
    <mergeCell ref="L26:N26"/>
    <mergeCell ref="A9:A10"/>
    <mergeCell ref="B11:E12"/>
    <mergeCell ref="A11:A12"/>
    <mergeCell ref="B15:E16"/>
    <mergeCell ref="A15:A16"/>
    <mergeCell ref="B13:E14"/>
    <mergeCell ref="A13:A14"/>
    <mergeCell ref="A21:A22"/>
    <mergeCell ref="A19:A20"/>
    <mergeCell ref="A53:A57"/>
    <mergeCell ref="B53:E57"/>
    <mergeCell ref="N53:Q53"/>
    <mergeCell ref="N57:Q57"/>
    <mergeCell ref="R57:W57"/>
    <mergeCell ref="X51:AF51"/>
    <mergeCell ref="R52:W52"/>
    <mergeCell ref="X52:AD52"/>
    <mergeCell ref="AE52:AF52"/>
    <mergeCell ref="R51:W51"/>
    <mergeCell ref="R53:W53"/>
    <mergeCell ref="F57:L57"/>
    <mergeCell ref="A51:E52"/>
    <mergeCell ref="F51:L52"/>
    <mergeCell ref="M51:M52"/>
    <mergeCell ref="N51:Q52"/>
    <mergeCell ref="F55:L55"/>
    <mergeCell ref="N55:Q55"/>
    <mergeCell ref="R55:W55"/>
    <mergeCell ref="X55:AD55"/>
    <mergeCell ref="F56:L56"/>
    <mergeCell ref="N56:Q56"/>
    <mergeCell ref="R56:W56"/>
    <mergeCell ref="X56:AD56"/>
    <mergeCell ref="N21:S22"/>
    <mergeCell ref="J21:J22"/>
    <mergeCell ref="J15:J16"/>
    <mergeCell ref="A17:A18"/>
    <mergeCell ref="J17:J18"/>
    <mergeCell ref="K13:M14"/>
    <mergeCell ref="J13:J14"/>
    <mergeCell ref="K21:M22"/>
    <mergeCell ref="N17:S18"/>
    <mergeCell ref="N13:S14"/>
    <mergeCell ref="N15:S16"/>
    <mergeCell ref="AB2:AF2"/>
    <mergeCell ref="AB3:AF3"/>
    <mergeCell ref="AB19:AB20"/>
    <mergeCell ref="AB13:AB14"/>
    <mergeCell ref="AB15:AB16"/>
    <mergeCell ref="Y19:Y20"/>
    <mergeCell ref="Z11:AA12"/>
    <mergeCell ref="W5:X5"/>
    <mergeCell ref="T11:Y12"/>
    <mergeCell ref="Z8:AB8"/>
    <mergeCell ref="AB11:AB12"/>
    <mergeCell ref="AB9:AB10"/>
    <mergeCell ref="Z9:AA10"/>
    <mergeCell ref="T9:Y10"/>
    <mergeCell ref="W19:X20"/>
    <mergeCell ref="T15:Y16"/>
    <mergeCell ref="T17:T18"/>
    <mergeCell ref="U17:V18"/>
    <mergeCell ref="AC9:AH10"/>
    <mergeCell ref="AC11:AH12"/>
    <mergeCell ref="AC19:AH20"/>
    <mergeCell ref="AC17:AH18"/>
    <mergeCell ref="AC15:AH16"/>
    <mergeCell ref="AC13:AH14"/>
    <mergeCell ref="T8:Y8"/>
    <mergeCell ref="X46:AF46"/>
    <mergeCell ref="AF28:AF30"/>
    <mergeCell ref="X31:AF31"/>
    <mergeCell ref="X32:AC32"/>
    <mergeCell ref="R35:W35"/>
    <mergeCell ref="B17:E18"/>
    <mergeCell ref="B19:E20"/>
    <mergeCell ref="B21:E22"/>
    <mergeCell ref="N8:S8"/>
    <mergeCell ref="L28:N28"/>
    <mergeCell ref="H24:J24"/>
    <mergeCell ref="F28:G30"/>
    <mergeCell ref="S25:U25"/>
    <mergeCell ref="K23:X24"/>
    <mergeCell ref="L25:N25"/>
    <mergeCell ref="S26:U26"/>
    <mergeCell ref="S28:U28"/>
    <mergeCell ref="R27:X27"/>
    <mergeCell ref="S29:U29"/>
    <mergeCell ref="A23:E24"/>
    <mergeCell ref="F25:G27"/>
    <mergeCell ref="A33:A36"/>
    <mergeCell ref="N33:Q33"/>
    <mergeCell ref="A31:E32"/>
    <mergeCell ref="N35:Q35"/>
    <mergeCell ref="F31:L32"/>
    <mergeCell ref="B33:E36"/>
    <mergeCell ref="M31:M32"/>
    <mergeCell ref="R31:W31"/>
    <mergeCell ref="R32:W32"/>
    <mergeCell ref="N31:Q32"/>
    <mergeCell ref="R36:W36"/>
    <mergeCell ref="F42:L42"/>
    <mergeCell ref="R41:W41"/>
    <mergeCell ref="N37:Q37"/>
    <mergeCell ref="F36:L36"/>
    <mergeCell ref="F35:L35"/>
    <mergeCell ref="F34:L34"/>
    <mergeCell ref="F33:L33"/>
    <mergeCell ref="N38:Q38"/>
    <mergeCell ref="N41:Q41"/>
    <mergeCell ref="N36:Q36"/>
    <mergeCell ref="R37:W37"/>
    <mergeCell ref="R38:W38"/>
    <mergeCell ref="R39:W39"/>
    <mergeCell ref="N39:Q39"/>
    <mergeCell ref="N40:Q40"/>
    <mergeCell ref="R33:W33"/>
    <mergeCell ref="N34:Q34"/>
    <mergeCell ref="R34:W34"/>
    <mergeCell ref="B48:E50"/>
    <mergeCell ref="AD33:AE33"/>
    <mergeCell ref="AD34:AE34"/>
    <mergeCell ref="AD32:AF32"/>
    <mergeCell ref="AD35:AE35"/>
    <mergeCell ref="N43:Q43"/>
    <mergeCell ref="N44:Q44"/>
    <mergeCell ref="R43:W43"/>
    <mergeCell ref="A48:A50"/>
    <mergeCell ref="F50:L50"/>
    <mergeCell ref="R46:W46"/>
    <mergeCell ref="R47:W47"/>
    <mergeCell ref="R49:W49"/>
    <mergeCell ref="F46:L47"/>
    <mergeCell ref="M46:M47"/>
    <mergeCell ref="N50:Q50"/>
    <mergeCell ref="R50:W50"/>
    <mergeCell ref="R48:W48"/>
    <mergeCell ref="R42:W42"/>
    <mergeCell ref="N42:Q42"/>
    <mergeCell ref="R40:W40"/>
    <mergeCell ref="A37:A40"/>
    <mergeCell ref="B37:E40"/>
    <mergeCell ref="F40:L40"/>
    <mergeCell ref="AD42:AE42"/>
    <mergeCell ref="AD43:AE43"/>
    <mergeCell ref="Z19:AA20"/>
    <mergeCell ref="Z21:AA22"/>
    <mergeCell ref="AD36:AE36"/>
    <mergeCell ref="Y17:Y18"/>
    <mergeCell ref="Z17:AA18"/>
    <mergeCell ref="AB21:AB22"/>
    <mergeCell ref="N49:Q49"/>
    <mergeCell ref="N48:Q48"/>
    <mergeCell ref="S30:U30"/>
    <mergeCell ref="T19:V20"/>
    <mergeCell ref="AC21:AH22"/>
    <mergeCell ref="Y26:AC27"/>
    <mergeCell ref="Y28:AC30"/>
    <mergeCell ref="X33:AC33"/>
    <mergeCell ref="X34:AC34"/>
    <mergeCell ref="X35:AC35"/>
    <mergeCell ref="X36:AC36"/>
    <mergeCell ref="AD39:AE39"/>
    <mergeCell ref="AD24:AF24"/>
    <mergeCell ref="AD38:AE38"/>
    <mergeCell ref="X39:AC39"/>
    <mergeCell ref="N19:S20"/>
    <mergeCell ref="F7:I8"/>
    <mergeCell ref="F9:I10"/>
    <mergeCell ref="F11:I12"/>
    <mergeCell ref="T13:Y14"/>
    <mergeCell ref="J7:J8"/>
    <mergeCell ref="J9:J10"/>
    <mergeCell ref="X54:AD54"/>
    <mergeCell ref="X57:AD57"/>
    <mergeCell ref="X50:AD50"/>
    <mergeCell ref="X41:AC41"/>
    <mergeCell ref="X42:AC42"/>
    <mergeCell ref="X43:AC43"/>
    <mergeCell ref="X44:AC44"/>
    <mergeCell ref="AD44:AE44"/>
    <mergeCell ref="X48:AD48"/>
    <mergeCell ref="X49:AD49"/>
    <mergeCell ref="AE47:AF47"/>
    <mergeCell ref="AD25:AE27"/>
    <mergeCell ref="AD28:AE30"/>
    <mergeCell ref="AF25:AF27"/>
    <mergeCell ref="AD37:AE37"/>
    <mergeCell ref="X47:AD47"/>
    <mergeCell ref="AD40:AE40"/>
    <mergeCell ref="AD41:AE41"/>
    <mergeCell ref="F49:L49"/>
    <mergeCell ref="F48:L48"/>
    <mergeCell ref="J19:J20"/>
    <mergeCell ref="K17:M18"/>
    <mergeCell ref="AC7:AH8"/>
    <mergeCell ref="W17:X18"/>
    <mergeCell ref="F19:I20"/>
    <mergeCell ref="F21:I22"/>
    <mergeCell ref="K19:M20"/>
    <mergeCell ref="K7:M8"/>
    <mergeCell ref="F13:I14"/>
    <mergeCell ref="K15:M16"/>
    <mergeCell ref="X38:AC38"/>
    <mergeCell ref="Z13:AA14"/>
    <mergeCell ref="Z15:AA16"/>
    <mergeCell ref="T21:Y22"/>
    <mergeCell ref="Y24:AC24"/>
    <mergeCell ref="AB17:AB18"/>
    <mergeCell ref="Z25:AB25"/>
    <mergeCell ref="Y23:AF23"/>
    <mergeCell ref="N11:S12"/>
    <mergeCell ref="N7:S7"/>
    <mergeCell ref="X40:AC40"/>
    <mergeCell ref="X37:AC37"/>
  </mergeCells>
  <phoneticPr fontId="3"/>
  <conditionalFormatting sqref="F9:AH22">
    <cfRule type="cellIs" dxfId="4" priority="4" operator="equal">
      <formula>0</formula>
    </cfRule>
  </conditionalFormatting>
  <conditionalFormatting sqref="F25:J30">
    <cfRule type="cellIs" dxfId="3" priority="3" operator="equal">
      <formula>0</formula>
    </cfRule>
  </conditionalFormatting>
  <conditionalFormatting sqref="L25:AF30">
    <cfRule type="cellIs" dxfId="2" priority="2" operator="equal">
      <formula>0</formula>
    </cfRule>
  </conditionalFormatting>
  <conditionalFormatting sqref="F33:AF57">
    <cfRule type="cellIs" dxfId="1" priority="1" operator="equal">
      <formula>0</formula>
    </cfRule>
  </conditionalFormatting>
  <pageMargins left="0.51181102362204722" right="0.39370078740157483" top="0.59055118110236227" bottom="0.59055118110236227" header="0.51181102362204722" footer="0.51181102362204722"/>
  <pageSetup paperSize="9" scale="73" orientation="portrait" r:id="rId1"/>
  <headerFooter alignWithMargins="0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7"/>
  <sheetViews>
    <sheetView topLeftCell="A13" workbookViewId="0">
      <pane xSplit="13410" ySplit="4110" topLeftCell="O27" activePane="bottomRight"/>
      <selection activeCell="E21" sqref="E21"/>
      <selection pane="topRight" activeCell="O17" sqref="O17"/>
      <selection pane="bottomLeft" activeCell="H24" sqref="H24"/>
      <selection pane="bottomRight" activeCell="R36" sqref="R36"/>
    </sheetView>
  </sheetViews>
  <sheetFormatPr defaultColWidth="9" defaultRowHeight="13.5"/>
  <cols>
    <col min="1" max="1" width="4.875" style="1" customWidth="1"/>
    <col min="2" max="2" width="14.375" style="1" customWidth="1"/>
    <col min="3" max="3" width="5" style="1" customWidth="1"/>
    <col min="4" max="4" width="10.25" style="1" customWidth="1"/>
    <col min="5" max="18" width="7.5" style="1" customWidth="1"/>
    <col min="19" max="16384" width="9" style="1"/>
  </cols>
  <sheetData>
    <row r="1" spans="1:18">
      <c r="A1" s="1" t="s">
        <v>99</v>
      </c>
    </row>
    <row r="2" spans="1:18" ht="13.5" customHeight="1">
      <c r="A2" s="212" t="s">
        <v>330</v>
      </c>
    </row>
    <row r="3" spans="1:18" ht="18.75">
      <c r="B3" s="70"/>
      <c r="C3" s="70"/>
      <c r="D3" s="70" t="str">
        <f>入力シート!A1</f>
        <v>第４７回東北高等学校対抗自転車競技選手権大会</v>
      </c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</row>
    <row r="4" spans="1:18" ht="11.25" customHeight="1">
      <c r="A4" s="38"/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</row>
    <row r="5" spans="1:18" ht="11.25" customHeight="1"/>
    <row r="6" spans="1:18" ht="18.75" customHeight="1">
      <c r="J6" s="68" t="s">
        <v>293</v>
      </c>
      <c r="K6" s="419">
        <f>入力シート!F4</f>
        <v>0</v>
      </c>
      <c r="L6" s="495"/>
      <c r="M6" s="495"/>
      <c r="N6" s="7" t="s">
        <v>100</v>
      </c>
      <c r="P6" s="2"/>
    </row>
    <row r="7" spans="1:18" ht="18.75" customHeight="1">
      <c r="J7" s="32" t="s">
        <v>18</v>
      </c>
      <c r="K7" s="31"/>
      <c r="L7" s="419">
        <f>入力シート!C3</f>
        <v>0</v>
      </c>
      <c r="M7" s="495"/>
      <c r="N7" s="495"/>
      <c r="O7" s="495"/>
      <c r="P7" s="495"/>
      <c r="Q7" s="32" t="s">
        <v>3</v>
      </c>
      <c r="R7" s="16"/>
    </row>
    <row r="8" spans="1:18" ht="18.75" customHeight="1">
      <c r="J8" s="32" t="s">
        <v>101</v>
      </c>
      <c r="K8" s="32"/>
      <c r="L8" s="278">
        <f>入力シート!C6</f>
        <v>0</v>
      </c>
      <c r="M8" s="496"/>
      <c r="N8" s="496"/>
      <c r="O8" s="496"/>
      <c r="P8" s="496"/>
      <c r="Q8" s="54" t="s">
        <v>21</v>
      </c>
    </row>
    <row r="9" spans="1:18" ht="11.25" customHeight="1">
      <c r="L9" s="169" t="s">
        <v>311</v>
      </c>
      <c r="O9" s="2"/>
      <c r="P9" s="2"/>
      <c r="Q9" s="2"/>
      <c r="R9" s="2"/>
    </row>
    <row r="10" spans="1:18" ht="11.25" customHeight="1"/>
    <row r="11" spans="1:18">
      <c r="A11" s="492" t="s">
        <v>102</v>
      </c>
      <c r="B11" s="493"/>
      <c r="C11" s="493"/>
      <c r="D11" s="494"/>
      <c r="E11" s="371" t="s">
        <v>103</v>
      </c>
      <c r="F11" s="372"/>
      <c r="G11" s="372"/>
      <c r="H11" s="372"/>
      <c r="I11" s="372"/>
      <c r="J11" s="372"/>
      <c r="K11" s="372"/>
      <c r="L11" s="372"/>
      <c r="M11" s="372"/>
      <c r="N11" s="373"/>
      <c r="O11" s="371" t="s">
        <v>104</v>
      </c>
      <c r="P11" s="372"/>
      <c r="Q11" s="372"/>
      <c r="R11" s="373"/>
    </row>
    <row r="12" spans="1:18">
      <c r="A12" s="497" t="s">
        <v>105</v>
      </c>
      <c r="B12" s="498"/>
      <c r="C12" s="498"/>
      <c r="D12" s="499"/>
      <c r="E12" s="344"/>
      <c r="F12" s="345"/>
      <c r="G12" s="345"/>
      <c r="H12" s="345"/>
      <c r="I12" s="345"/>
      <c r="J12" s="345"/>
      <c r="K12" s="345"/>
      <c r="L12" s="345"/>
      <c r="M12" s="345"/>
      <c r="N12" s="346"/>
      <c r="O12" s="344"/>
      <c r="P12" s="345"/>
      <c r="Q12" s="345"/>
      <c r="R12" s="346"/>
    </row>
    <row r="13" spans="1:18" ht="24">
      <c r="A13" s="228" t="s">
        <v>106</v>
      </c>
      <c r="B13" s="30" t="s">
        <v>77</v>
      </c>
      <c r="C13" s="30" t="s">
        <v>2</v>
      </c>
      <c r="D13" s="30" t="s">
        <v>107</v>
      </c>
      <c r="E13" s="43" t="s">
        <v>108</v>
      </c>
      <c r="F13" s="43" t="s">
        <v>109</v>
      </c>
      <c r="G13" s="40" t="s">
        <v>122</v>
      </c>
      <c r="H13" s="39" t="s">
        <v>150</v>
      </c>
      <c r="I13" s="39" t="s">
        <v>151</v>
      </c>
      <c r="J13" s="39" t="s">
        <v>110</v>
      </c>
      <c r="K13" s="43" t="s">
        <v>111</v>
      </c>
      <c r="L13" s="39" t="s">
        <v>112</v>
      </c>
      <c r="M13" s="43" t="s">
        <v>113</v>
      </c>
      <c r="N13" s="69" t="s">
        <v>114</v>
      </c>
      <c r="O13" s="40" t="s">
        <v>152</v>
      </c>
      <c r="P13" s="40" t="s">
        <v>310</v>
      </c>
      <c r="Q13" s="40" t="s">
        <v>115</v>
      </c>
      <c r="R13" s="69" t="s">
        <v>114</v>
      </c>
    </row>
    <row r="14" spans="1:18" ht="21" customHeight="1">
      <c r="A14" s="30">
        <v>1</v>
      </c>
      <c r="B14" s="116" t="e">
        <f>INDEX(入力シート!E$15:E$64,MATCH($A14,入力シート!$P$15:$P$64,0))</f>
        <v>#N/A</v>
      </c>
      <c r="C14" s="116" t="e">
        <f>INDEX(入力シート!F$15:F$64,MATCH($A14,入力シート!$P$15:$P$64,0))</f>
        <v>#N/A</v>
      </c>
      <c r="D14" s="116" t="e">
        <f>INDEX(入力シート!L$15:L$64,MATCH($A14,入力シート!$P$15:$P$64,0))</f>
        <v>#N/A</v>
      </c>
      <c r="E14" s="23" t="e">
        <f>IF(INDEX(入力シート!$D$15:$D$64,MATCH($A14,入力シート!$P$15:$P$64,0))=E$13,"○","")</f>
        <v>#N/A</v>
      </c>
      <c r="F14" s="207" t="e">
        <f>IF(INDEX(入力シート!$D$15:$D$64,MATCH($A14,入力シート!$P$15:$P$64,0))=F$13,"○","")</f>
        <v>#N/A</v>
      </c>
      <c r="G14" s="207" t="e">
        <f>IF(INDEX(入力シート!$D$15:$D$64,MATCH($A14,入力シート!$P$15:$P$64,0))=G$13,"○","")</f>
        <v>#N/A</v>
      </c>
      <c r="H14" s="207" t="e">
        <f>IF(INDEX(入力シート!$D$15:$D$64,MATCH($A14,入力シート!$P$15:$P$64,0))=H$13,"○","")</f>
        <v>#N/A</v>
      </c>
      <c r="I14" s="207" t="e">
        <f>IF(INDEX(入力シート!$D$15:$D$64,MATCH($A14,入力シート!$P$15:$P$64,0))=I$13,"○","")</f>
        <v>#N/A</v>
      </c>
      <c r="J14" s="207" t="e">
        <f>IF(INDEX(入力シート!$D$15:$D$64,MATCH($A14,入力シート!$P$15:$P$64,0))=J$13,"○","")</f>
        <v>#N/A</v>
      </c>
      <c r="K14" s="207" t="e">
        <f>IF(INDEX(入力シート!$D$15:$D$64,MATCH($A14,入力シート!$P$15:$P$64,0))=K$13,"○","")</f>
        <v>#N/A</v>
      </c>
      <c r="L14" s="207" t="str">
        <f>入力シート!X15</f>
        <v>○</v>
      </c>
      <c r="M14" s="207" t="str">
        <f>入力シート!Y15</f>
        <v>○</v>
      </c>
      <c r="N14" s="161" t="str">
        <f>入力シート!Z15</f>
        <v>○</v>
      </c>
      <c r="O14" s="23" t="e">
        <f>IF(INDEX(入力シート!$D$15:$D$64,MATCH($A14,入力シート!$P$15:$P$64,0))=O$13,"○","")</f>
        <v>#N/A</v>
      </c>
      <c r="P14" s="23" t="e">
        <f>IF(INDEX(入力シート!$D$15:$D$64,MATCH($A14,入力シート!$P$15:$P$64,0))=P$13,"○","")</f>
        <v>#N/A</v>
      </c>
      <c r="Q14" s="23" t="e">
        <f>IF(INDEX(入力シート!$D$15:$D$64,MATCH($A14,入力シート!$P$15:$P$64,0))=Q$13,"○","")</f>
        <v>#N/A</v>
      </c>
      <c r="R14" s="23"/>
    </row>
    <row r="15" spans="1:18" ht="21" customHeight="1">
      <c r="A15" s="30">
        <v>2</v>
      </c>
      <c r="B15" s="207" t="e">
        <f>INDEX(入力シート!E$15:E$64,MATCH($A15,入力シート!$P$15:$P$64,0))</f>
        <v>#N/A</v>
      </c>
      <c r="C15" s="207" t="e">
        <f>INDEX(入力シート!F$15:F$64,MATCH($A15,入力シート!$P$15:$P$64,0))</f>
        <v>#N/A</v>
      </c>
      <c r="D15" s="207" t="e">
        <f>INDEX(入力シート!L$15:L$64,MATCH($A15,入力シート!$P$15:$P$64,0))</f>
        <v>#N/A</v>
      </c>
      <c r="E15" s="207" t="e">
        <f>IF(INDEX(入力シート!$D$15:$D$64,MATCH($A15,入力シート!$P$15:$P$64,0))=E$13,"○","")</f>
        <v>#N/A</v>
      </c>
      <c r="F15" s="207" t="e">
        <f>IF(INDEX(入力シート!$D$15:$D$64,MATCH($A15,入力シート!$P$15:$P$64,0))=F$13,"○","")</f>
        <v>#N/A</v>
      </c>
      <c r="G15" s="207" t="e">
        <f>IF(INDEX(入力シート!$D$15:$D$64,MATCH($A15,入力シート!$P$15:$P$64,0))=G$13,"○","")</f>
        <v>#N/A</v>
      </c>
      <c r="H15" s="207" t="e">
        <f>IF(INDEX(入力シート!$D$15:$D$64,MATCH($A15,入力シート!$P$15:$P$64,0))=H$13,"○","")</f>
        <v>#N/A</v>
      </c>
      <c r="I15" s="207" t="e">
        <f>IF(INDEX(入力シート!$D$15:$D$64,MATCH($A15,入力シート!$P$15:$P$64,0))=I$13,"○","")</f>
        <v>#N/A</v>
      </c>
      <c r="J15" s="207" t="e">
        <f>IF(INDEX(入力シート!$D$15:$D$64,MATCH($A15,入力シート!$P$15:$P$64,0))=J$13,"○","")</f>
        <v>#N/A</v>
      </c>
      <c r="K15" s="207" t="e">
        <f>IF(INDEX(入力シート!$D$15:$D$64,MATCH($A15,入力シート!$P$15:$P$64,0))=K$13,"○","")</f>
        <v>#N/A</v>
      </c>
      <c r="L15" s="207" t="str">
        <f>入力シート!X16</f>
        <v>○</v>
      </c>
      <c r="M15" s="207" t="str">
        <f>入力シート!Y16</f>
        <v>○</v>
      </c>
      <c r="N15" s="161" t="str">
        <f>入力シート!Z16</f>
        <v>○</v>
      </c>
      <c r="O15" s="207" t="e">
        <f>IF(INDEX(入力シート!$D$15:$D$64,MATCH($A15,入力シート!$P$15:$P$64,0))=O$13,"○","")</f>
        <v>#N/A</v>
      </c>
      <c r="P15" s="207" t="e">
        <f>IF(INDEX(入力シート!$D$15:$D$64,MATCH($A15,入力シート!$P$15:$P$64,0))=P$13,"○","")</f>
        <v>#N/A</v>
      </c>
      <c r="Q15" s="207" t="e">
        <f>IF(INDEX(入力シート!$D$15:$D$64,MATCH($A15,入力シート!$P$15:$P$64,0))=Q$13,"○","")</f>
        <v>#N/A</v>
      </c>
      <c r="R15" s="23"/>
    </row>
    <row r="16" spans="1:18" ht="21" customHeight="1">
      <c r="A16" s="30">
        <v>3</v>
      </c>
      <c r="B16" s="207" t="e">
        <f>INDEX(入力シート!E$15:E$64,MATCH($A16,入力シート!$P$15:$P$64,0))</f>
        <v>#N/A</v>
      </c>
      <c r="C16" s="207" t="e">
        <f>INDEX(入力シート!F$15:F$64,MATCH($A16,入力シート!$P$15:$P$64,0))</f>
        <v>#N/A</v>
      </c>
      <c r="D16" s="207" t="e">
        <f>INDEX(入力シート!L$15:L$64,MATCH($A16,入力シート!$P$15:$P$64,0))</f>
        <v>#N/A</v>
      </c>
      <c r="E16" s="207" t="e">
        <f>IF(INDEX(入力シート!$D$15:$D$64,MATCH($A16,入力シート!$P$15:$P$64,0))=E$13,"○","")</f>
        <v>#N/A</v>
      </c>
      <c r="F16" s="207" t="e">
        <f>IF(INDEX(入力シート!$D$15:$D$64,MATCH($A16,入力シート!$P$15:$P$64,0))=F$13,"○","")</f>
        <v>#N/A</v>
      </c>
      <c r="G16" s="207" t="e">
        <f>IF(INDEX(入力シート!$D$15:$D$64,MATCH($A16,入力シート!$P$15:$P$64,0))=G$13,"○","")</f>
        <v>#N/A</v>
      </c>
      <c r="H16" s="207" t="e">
        <f>IF(INDEX(入力シート!$D$15:$D$64,MATCH($A16,入力シート!$P$15:$P$64,0))=H$13,"○","")</f>
        <v>#N/A</v>
      </c>
      <c r="I16" s="207" t="e">
        <f>IF(INDEX(入力シート!$D$15:$D$64,MATCH($A16,入力シート!$P$15:$P$64,0))=I$13,"○","")</f>
        <v>#N/A</v>
      </c>
      <c r="J16" s="207" t="e">
        <f>IF(INDEX(入力シート!$D$15:$D$64,MATCH($A16,入力シート!$P$15:$P$64,0))=J$13,"○","")</f>
        <v>#N/A</v>
      </c>
      <c r="K16" s="207" t="e">
        <f>IF(INDEX(入力シート!$D$15:$D$64,MATCH($A16,入力シート!$P$15:$P$64,0))=K$13,"○","")</f>
        <v>#N/A</v>
      </c>
      <c r="L16" s="207" t="str">
        <f>入力シート!X17</f>
        <v>○</v>
      </c>
      <c r="M16" s="207" t="str">
        <f>入力シート!Y17</f>
        <v>○</v>
      </c>
      <c r="N16" s="161" t="str">
        <f>入力シート!Z17</f>
        <v>○</v>
      </c>
      <c r="O16" s="207" t="e">
        <f>IF(INDEX(入力シート!$D$15:$D$64,MATCH($A16,入力シート!$P$15:$P$64,0))=O$13,"○","")</f>
        <v>#N/A</v>
      </c>
      <c r="P16" s="207" t="e">
        <f>IF(INDEX(入力シート!$D$15:$D$64,MATCH($A16,入力シート!$P$15:$P$64,0))=P$13,"○","")</f>
        <v>#N/A</v>
      </c>
      <c r="Q16" s="207" t="e">
        <f>IF(INDEX(入力シート!$D$15:$D$64,MATCH($A16,入力シート!$P$15:$P$64,0))=Q$13,"○","")</f>
        <v>#N/A</v>
      </c>
      <c r="R16" s="23"/>
    </row>
    <row r="17" spans="1:18" ht="21" customHeight="1">
      <c r="A17" s="30">
        <v>4</v>
      </c>
      <c r="B17" s="207" t="e">
        <f>INDEX(入力シート!E$15:E$64,MATCH($A17,入力シート!$P$15:$P$64,0))</f>
        <v>#N/A</v>
      </c>
      <c r="C17" s="207" t="e">
        <f>INDEX(入力シート!F$15:F$64,MATCH($A17,入力シート!$P$15:$P$64,0))</f>
        <v>#N/A</v>
      </c>
      <c r="D17" s="207" t="e">
        <f>INDEX(入力シート!L$15:L$64,MATCH($A17,入力シート!$P$15:$P$64,0))</f>
        <v>#N/A</v>
      </c>
      <c r="E17" s="207" t="e">
        <f>IF(INDEX(入力シート!$D$15:$D$64,MATCH($A17,入力シート!$P$15:$P$64,0))=E$13,"○","")</f>
        <v>#N/A</v>
      </c>
      <c r="F17" s="207" t="e">
        <f>IF(INDEX(入力シート!$D$15:$D$64,MATCH($A17,入力シート!$P$15:$P$64,0))=F$13,"○","")</f>
        <v>#N/A</v>
      </c>
      <c r="G17" s="207" t="e">
        <f>IF(INDEX(入力シート!$D$15:$D$64,MATCH($A17,入力シート!$P$15:$P$64,0))=G$13,"○","")</f>
        <v>#N/A</v>
      </c>
      <c r="H17" s="207" t="e">
        <f>IF(INDEX(入力シート!$D$15:$D$64,MATCH($A17,入力シート!$P$15:$P$64,0))=H$13,"○","")</f>
        <v>#N/A</v>
      </c>
      <c r="I17" s="207" t="e">
        <f>IF(INDEX(入力シート!$D$15:$D$64,MATCH($A17,入力シート!$P$15:$P$64,0))=I$13,"○","")</f>
        <v>#N/A</v>
      </c>
      <c r="J17" s="207" t="e">
        <f>IF(INDEX(入力シート!$D$15:$D$64,MATCH($A17,入力シート!$P$15:$P$64,0))=J$13,"○","")</f>
        <v>#N/A</v>
      </c>
      <c r="K17" s="207" t="e">
        <f>IF(INDEX(入力シート!$D$15:$D$64,MATCH($A17,入力シート!$P$15:$P$64,0))=K$13,"○","")</f>
        <v>#N/A</v>
      </c>
      <c r="L17" s="207" t="str">
        <f>入力シート!X18</f>
        <v>○</v>
      </c>
      <c r="M17" s="207" t="str">
        <f>入力シート!Y18</f>
        <v>○</v>
      </c>
      <c r="N17" s="161" t="str">
        <f>入力シート!Z18</f>
        <v>○</v>
      </c>
      <c r="O17" s="207" t="e">
        <f>IF(INDEX(入力シート!$D$15:$D$64,MATCH($A17,入力シート!$P$15:$P$64,0))=O$13,"○","")</f>
        <v>#N/A</v>
      </c>
      <c r="P17" s="207" t="e">
        <f>IF(INDEX(入力シート!$D$15:$D$64,MATCH($A17,入力シート!$P$15:$P$64,0))=P$13,"○","")</f>
        <v>#N/A</v>
      </c>
      <c r="Q17" s="207" t="e">
        <f>IF(INDEX(入力シート!$D$15:$D$64,MATCH($A17,入力シート!$P$15:$P$64,0))=Q$13,"○","")</f>
        <v>#N/A</v>
      </c>
      <c r="R17" s="23"/>
    </row>
    <row r="18" spans="1:18" ht="21" customHeight="1">
      <c r="A18" s="30">
        <v>5</v>
      </c>
      <c r="B18" s="207" t="e">
        <f>INDEX(入力シート!E$15:E$64,MATCH($A18,入力シート!$P$15:$P$64,0))</f>
        <v>#N/A</v>
      </c>
      <c r="C18" s="207" t="e">
        <f>INDEX(入力シート!F$15:F$64,MATCH($A18,入力シート!$P$15:$P$64,0))</f>
        <v>#N/A</v>
      </c>
      <c r="D18" s="207" t="e">
        <f>INDEX(入力シート!L$15:L$64,MATCH($A18,入力シート!$P$15:$P$64,0))</f>
        <v>#N/A</v>
      </c>
      <c r="E18" s="207" t="e">
        <f>IF(INDEX(入力シート!$D$15:$D$64,MATCH($A18,入力シート!$P$15:$P$64,0))=E$13,"○","")</f>
        <v>#N/A</v>
      </c>
      <c r="F18" s="207" t="e">
        <f>IF(INDEX(入力シート!$D$15:$D$64,MATCH($A18,入力シート!$P$15:$P$64,0))=F$13,"○","")</f>
        <v>#N/A</v>
      </c>
      <c r="G18" s="207" t="e">
        <f>IF(INDEX(入力シート!$D$15:$D$64,MATCH($A18,入力シート!$P$15:$P$64,0))=G$13,"○","")</f>
        <v>#N/A</v>
      </c>
      <c r="H18" s="207" t="e">
        <f>IF(INDEX(入力シート!$D$15:$D$64,MATCH($A18,入力シート!$P$15:$P$64,0))=H$13,"○","")</f>
        <v>#N/A</v>
      </c>
      <c r="I18" s="207" t="e">
        <f>IF(INDEX(入力シート!$D$15:$D$64,MATCH($A18,入力シート!$P$15:$P$64,0))=I$13,"○","")</f>
        <v>#N/A</v>
      </c>
      <c r="J18" s="207" t="e">
        <f>IF(INDEX(入力シート!$D$15:$D$64,MATCH($A18,入力シート!$P$15:$P$64,0))=J$13,"○","")</f>
        <v>#N/A</v>
      </c>
      <c r="K18" s="207" t="e">
        <f>IF(INDEX(入力シート!$D$15:$D$64,MATCH($A18,入力シート!$P$15:$P$64,0))=K$13,"○","")</f>
        <v>#N/A</v>
      </c>
      <c r="L18" s="207" t="str">
        <f>入力シート!X19</f>
        <v>○</v>
      </c>
      <c r="M18" s="207" t="str">
        <f>入力シート!Y19</f>
        <v>○</v>
      </c>
      <c r="N18" s="161" t="str">
        <f>入力シート!Z19</f>
        <v>○</v>
      </c>
      <c r="O18" s="207" t="e">
        <f>IF(INDEX(入力シート!$D$15:$D$64,MATCH($A18,入力シート!$P$15:$P$64,0))=O$13,"○","")</f>
        <v>#N/A</v>
      </c>
      <c r="P18" s="207" t="e">
        <f>IF(INDEX(入力シート!$D$15:$D$64,MATCH($A18,入力シート!$P$15:$P$64,0))=P$13,"○","")</f>
        <v>#N/A</v>
      </c>
      <c r="Q18" s="207" t="e">
        <f>IF(INDEX(入力シート!$D$15:$D$64,MATCH($A18,入力シート!$P$15:$P$64,0))=Q$13,"○","")</f>
        <v>#N/A</v>
      </c>
      <c r="R18" s="23"/>
    </row>
    <row r="19" spans="1:18" ht="21" customHeight="1">
      <c r="A19" s="30">
        <v>6</v>
      </c>
      <c r="B19" s="207" t="e">
        <f>INDEX(入力シート!E$15:E$64,MATCH($A19,入力シート!$P$15:$P$64,0))</f>
        <v>#N/A</v>
      </c>
      <c r="C19" s="207" t="e">
        <f>INDEX(入力シート!F$15:F$64,MATCH($A19,入力シート!$P$15:$P$64,0))</f>
        <v>#N/A</v>
      </c>
      <c r="D19" s="207" t="e">
        <f>INDEX(入力シート!L$15:L$64,MATCH($A19,入力シート!$P$15:$P$64,0))</f>
        <v>#N/A</v>
      </c>
      <c r="E19" s="207" t="e">
        <f>IF(INDEX(入力シート!$D$15:$D$64,MATCH($A19,入力シート!$P$15:$P$64,0))=E$13,"○","")</f>
        <v>#N/A</v>
      </c>
      <c r="F19" s="207" t="e">
        <f>IF(INDEX(入力シート!$D$15:$D$64,MATCH($A19,入力シート!$P$15:$P$64,0))=F$13,"○","")</f>
        <v>#N/A</v>
      </c>
      <c r="G19" s="207" t="e">
        <f>IF(INDEX(入力シート!$D$15:$D$64,MATCH($A19,入力シート!$P$15:$P$64,0))=G$13,"○","")</f>
        <v>#N/A</v>
      </c>
      <c r="H19" s="207" t="e">
        <f>IF(INDEX(入力シート!$D$15:$D$64,MATCH($A19,入力シート!$P$15:$P$64,0))=H$13,"○","")</f>
        <v>#N/A</v>
      </c>
      <c r="I19" s="207" t="e">
        <f>IF(INDEX(入力シート!$D$15:$D$64,MATCH($A19,入力シート!$P$15:$P$64,0))=I$13,"○","")</f>
        <v>#N/A</v>
      </c>
      <c r="J19" s="207" t="e">
        <f>IF(INDEX(入力シート!$D$15:$D$64,MATCH($A19,入力シート!$P$15:$P$64,0))=J$13,"○","")</f>
        <v>#N/A</v>
      </c>
      <c r="K19" s="207" t="e">
        <f>IF(INDEX(入力シート!$D$15:$D$64,MATCH($A19,入力シート!$P$15:$P$64,0))=K$13,"○","")</f>
        <v>#N/A</v>
      </c>
      <c r="L19" s="207" t="str">
        <f>入力シート!X20</f>
        <v>○</v>
      </c>
      <c r="M19" s="207" t="str">
        <f>入力シート!Y20</f>
        <v>○</v>
      </c>
      <c r="N19" s="161" t="str">
        <f>入力シート!Z20</f>
        <v>○</v>
      </c>
      <c r="O19" s="207" t="e">
        <f>IF(INDEX(入力シート!$D$15:$D$64,MATCH($A19,入力シート!$P$15:$P$64,0))=O$13,"○","")</f>
        <v>#N/A</v>
      </c>
      <c r="P19" s="207" t="e">
        <f>IF(INDEX(入力シート!$D$15:$D$64,MATCH($A19,入力シート!$P$15:$P$64,0))=P$13,"○","")</f>
        <v>#N/A</v>
      </c>
      <c r="Q19" s="207" t="e">
        <f>IF(INDEX(入力シート!$D$15:$D$64,MATCH($A19,入力シート!$P$15:$P$64,0))=Q$13,"○","")</f>
        <v>#N/A</v>
      </c>
      <c r="R19" s="23"/>
    </row>
    <row r="20" spans="1:18" ht="21" customHeight="1">
      <c r="A20" s="30">
        <v>7</v>
      </c>
      <c r="B20" s="207" t="e">
        <f>INDEX(入力シート!E$15:E$64,MATCH($A20,入力シート!$P$15:$P$64,0))</f>
        <v>#N/A</v>
      </c>
      <c r="C20" s="207" t="e">
        <f>INDEX(入力シート!F$15:F$64,MATCH($A20,入力シート!$P$15:$P$64,0))</f>
        <v>#N/A</v>
      </c>
      <c r="D20" s="207" t="e">
        <f>INDEX(入力シート!L$15:L$64,MATCH($A20,入力シート!$P$15:$P$64,0))</f>
        <v>#N/A</v>
      </c>
      <c r="E20" s="207" t="e">
        <f>IF(INDEX(入力シート!$D$15:$D$64,MATCH($A20,入力シート!$P$15:$P$64,0))=E$13,"○","")</f>
        <v>#N/A</v>
      </c>
      <c r="F20" s="207" t="e">
        <f>IF(INDEX(入力シート!$D$15:$D$64,MATCH($A20,入力シート!$P$15:$P$64,0))=F$13,"○","")</f>
        <v>#N/A</v>
      </c>
      <c r="G20" s="207" t="e">
        <f>IF(INDEX(入力シート!$D$15:$D$64,MATCH($A20,入力シート!$P$15:$P$64,0))=G$13,"○","")</f>
        <v>#N/A</v>
      </c>
      <c r="H20" s="207" t="e">
        <f>IF(INDEX(入力シート!$D$15:$D$64,MATCH($A20,入力シート!$P$15:$P$64,0))=H$13,"○","")</f>
        <v>#N/A</v>
      </c>
      <c r="I20" s="207" t="e">
        <f>IF(INDEX(入力シート!$D$15:$D$64,MATCH($A20,入力シート!$P$15:$P$64,0))=I$13,"○","")</f>
        <v>#N/A</v>
      </c>
      <c r="J20" s="207" t="e">
        <f>IF(INDEX(入力シート!$D$15:$D$64,MATCH($A20,入力シート!$P$15:$P$64,0))=J$13,"○","")</f>
        <v>#N/A</v>
      </c>
      <c r="K20" s="207" t="e">
        <f>IF(INDEX(入力シート!$D$15:$D$64,MATCH($A20,入力シート!$P$15:$P$64,0))=K$13,"○","")</f>
        <v>#N/A</v>
      </c>
      <c r="L20" s="207" t="str">
        <f>入力シート!X21</f>
        <v>○</v>
      </c>
      <c r="M20" s="207" t="str">
        <f>入力シート!Y21</f>
        <v>○</v>
      </c>
      <c r="N20" s="161" t="str">
        <f>入力シート!Z21</f>
        <v>○</v>
      </c>
      <c r="O20" s="207" t="e">
        <f>IF(INDEX(入力シート!$D$15:$D$64,MATCH($A20,入力シート!$P$15:$P$64,0))=O$13,"○","")</f>
        <v>#N/A</v>
      </c>
      <c r="P20" s="207" t="e">
        <f>IF(INDEX(入力シート!$D$15:$D$64,MATCH($A20,入力シート!$P$15:$P$64,0))=P$13,"○","")</f>
        <v>#N/A</v>
      </c>
      <c r="Q20" s="207" t="e">
        <f>IF(INDEX(入力シート!$D$15:$D$64,MATCH($A20,入力シート!$P$15:$P$64,0))=Q$13,"○","")</f>
        <v>#N/A</v>
      </c>
      <c r="R20" s="23"/>
    </row>
    <row r="21" spans="1:18" ht="21" customHeight="1">
      <c r="A21" s="30">
        <v>8</v>
      </c>
      <c r="B21" s="207" t="e">
        <f>INDEX(入力シート!E$15:E$64,MATCH($A21,入力シート!$P$15:$P$64,0))</f>
        <v>#N/A</v>
      </c>
      <c r="C21" s="207" t="e">
        <f>INDEX(入力シート!F$15:F$64,MATCH($A21,入力シート!$P$15:$P$64,0))</f>
        <v>#N/A</v>
      </c>
      <c r="D21" s="207" t="e">
        <f>INDEX(入力シート!L$15:L$64,MATCH($A21,入力シート!$P$15:$P$64,0))</f>
        <v>#N/A</v>
      </c>
      <c r="E21" s="207" t="e">
        <f>IF(INDEX(入力シート!$D$15:$D$64,MATCH($A21,入力シート!$P$15:$P$64,0))=E$13,"○","")</f>
        <v>#N/A</v>
      </c>
      <c r="F21" s="207" t="e">
        <f>IF(INDEX(入力シート!$D$15:$D$64,MATCH($A21,入力シート!$P$15:$P$64,0))=F$13,"○","")</f>
        <v>#N/A</v>
      </c>
      <c r="G21" s="207" t="e">
        <f>IF(INDEX(入力シート!$D$15:$D$64,MATCH($A21,入力シート!$P$15:$P$64,0))=G$13,"○","")</f>
        <v>#N/A</v>
      </c>
      <c r="H21" s="207" t="e">
        <f>IF(INDEX(入力シート!$D$15:$D$64,MATCH($A21,入力シート!$P$15:$P$64,0))=H$13,"○","")</f>
        <v>#N/A</v>
      </c>
      <c r="I21" s="207" t="e">
        <f>IF(INDEX(入力シート!$D$15:$D$64,MATCH($A21,入力シート!$P$15:$P$64,0))=I$13,"○","")</f>
        <v>#N/A</v>
      </c>
      <c r="J21" s="207" t="e">
        <f>IF(INDEX(入力シート!$D$15:$D$64,MATCH($A21,入力シート!$P$15:$P$64,0))=J$13,"○","")</f>
        <v>#N/A</v>
      </c>
      <c r="K21" s="207" t="e">
        <f>IF(INDEX(入力シート!$D$15:$D$64,MATCH($A21,入力シート!$P$15:$P$64,0))=K$13,"○","")</f>
        <v>#N/A</v>
      </c>
      <c r="L21" s="207" t="str">
        <f>入力シート!X22</f>
        <v>○</v>
      </c>
      <c r="M21" s="207" t="str">
        <f>入力シート!Y22</f>
        <v>○</v>
      </c>
      <c r="N21" s="161" t="str">
        <f>入力シート!Z22</f>
        <v>○</v>
      </c>
      <c r="O21" s="207" t="e">
        <f>IF(INDEX(入力シート!$D$15:$D$64,MATCH($A21,入力シート!$P$15:$P$64,0))=O$13,"○","")</f>
        <v>#N/A</v>
      </c>
      <c r="P21" s="207" t="e">
        <f>IF(INDEX(入力シート!$D$15:$D$64,MATCH($A21,入力シート!$P$15:$P$64,0))=P$13,"○","")</f>
        <v>#N/A</v>
      </c>
      <c r="Q21" s="207" t="e">
        <f>IF(INDEX(入力シート!$D$15:$D$64,MATCH($A21,入力シート!$P$15:$P$64,0))=Q$13,"○","")</f>
        <v>#N/A</v>
      </c>
      <c r="R21" s="23"/>
    </row>
    <row r="22" spans="1:18" ht="21" customHeight="1">
      <c r="A22" s="30">
        <v>9</v>
      </c>
      <c r="B22" s="207" t="e">
        <f>INDEX(入力シート!E$15:E$64,MATCH($A22,入力シート!$P$15:$P$64,0))</f>
        <v>#N/A</v>
      </c>
      <c r="C22" s="207" t="e">
        <f>INDEX(入力シート!F$15:F$64,MATCH($A22,入力シート!$P$15:$P$64,0))</f>
        <v>#N/A</v>
      </c>
      <c r="D22" s="207" t="e">
        <f>INDEX(入力シート!L$15:L$64,MATCH($A22,入力シート!$P$15:$P$64,0))</f>
        <v>#N/A</v>
      </c>
      <c r="E22" s="207" t="e">
        <f>IF(INDEX(入力シート!$D$15:$D$64,MATCH($A22,入力シート!$P$15:$P$64,0))=E$13,"○","")</f>
        <v>#N/A</v>
      </c>
      <c r="F22" s="207" t="e">
        <f>IF(INDEX(入力シート!$D$15:$D$64,MATCH($A22,入力シート!$P$15:$P$64,0))=F$13,"○","")</f>
        <v>#N/A</v>
      </c>
      <c r="G22" s="207" t="e">
        <f>IF(INDEX(入力シート!$D$15:$D$64,MATCH($A22,入力シート!$P$15:$P$64,0))=G$13,"○","")</f>
        <v>#N/A</v>
      </c>
      <c r="H22" s="207" t="e">
        <f>IF(INDEX(入力シート!$D$15:$D$64,MATCH($A22,入力シート!$P$15:$P$64,0))=H$13,"○","")</f>
        <v>#N/A</v>
      </c>
      <c r="I22" s="207" t="e">
        <f>IF(INDEX(入力シート!$D$15:$D$64,MATCH($A22,入力シート!$P$15:$P$64,0))=I$13,"○","")</f>
        <v>#N/A</v>
      </c>
      <c r="J22" s="207" t="e">
        <f>IF(INDEX(入力シート!$D$15:$D$64,MATCH($A22,入力シート!$P$15:$P$64,0))=J$13,"○","")</f>
        <v>#N/A</v>
      </c>
      <c r="K22" s="207" t="e">
        <f>IF(INDEX(入力シート!$D$15:$D$64,MATCH($A22,入力シート!$P$15:$P$64,0))=K$13,"○","")</f>
        <v>#N/A</v>
      </c>
      <c r="L22" s="207" t="str">
        <f>入力シート!X23</f>
        <v>○</v>
      </c>
      <c r="M22" s="207" t="str">
        <f>入力シート!Y23</f>
        <v>○</v>
      </c>
      <c r="N22" s="161" t="str">
        <f>入力シート!Z23</f>
        <v>○</v>
      </c>
      <c r="O22" s="207" t="e">
        <f>IF(INDEX(入力シート!$D$15:$D$64,MATCH($A22,入力シート!$P$15:$P$64,0))=O$13,"○","")</f>
        <v>#N/A</v>
      </c>
      <c r="P22" s="207" t="e">
        <f>IF(INDEX(入力シート!$D$15:$D$64,MATCH($A22,入力シート!$P$15:$P$64,0))=P$13,"○","")</f>
        <v>#N/A</v>
      </c>
      <c r="Q22" s="207" t="e">
        <f>IF(INDEX(入力シート!$D$15:$D$64,MATCH($A22,入力シート!$P$15:$P$64,0))=Q$13,"○","")</f>
        <v>#N/A</v>
      </c>
      <c r="R22" s="23"/>
    </row>
    <row r="23" spans="1:18" ht="21" customHeight="1">
      <c r="A23" s="30">
        <v>10</v>
      </c>
      <c r="B23" s="207" t="e">
        <f>INDEX(入力シート!E$15:E$64,MATCH($A23,入力シート!$P$15:$P$64,0))</f>
        <v>#N/A</v>
      </c>
      <c r="C23" s="207" t="e">
        <f>INDEX(入力シート!F$15:F$64,MATCH($A23,入力シート!$P$15:$P$64,0))</f>
        <v>#N/A</v>
      </c>
      <c r="D23" s="207" t="e">
        <f>INDEX(入力シート!L$15:L$64,MATCH($A23,入力シート!$P$15:$P$64,0))</f>
        <v>#N/A</v>
      </c>
      <c r="E23" s="207" t="e">
        <f>IF(INDEX(入力シート!$D$15:$D$64,MATCH($A23,入力シート!$P$15:$P$64,0))=E$13,"○","")</f>
        <v>#N/A</v>
      </c>
      <c r="F23" s="207" t="e">
        <f>IF(INDEX(入力シート!$D$15:$D$64,MATCH($A23,入力シート!$P$15:$P$64,0))=F$13,"○","")</f>
        <v>#N/A</v>
      </c>
      <c r="G23" s="207" t="e">
        <f>IF(INDEX(入力シート!$D$15:$D$64,MATCH($A23,入力シート!$P$15:$P$64,0))=G$13,"○","")</f>
        <v>#N/A</v>
      </c>
      <c r="H23" s="207" t="e">
        <f>IF(INDEX(入力シート!$D$15:$D$64,MATCH($A23,入力シート!$P$15:$P$64,0))=H$13,"○","")</f>
        <v>#N/A</v>
      </c>
      <c r="I23" s="207" t="e">
        <f>IF(INDEX(入力シート!$D$15:$D$64,MATCH($A23,入力シート!$P$15:$P$64,0))=I$13,"○","")</f>
        <v>#N/A</v>
      </c>
      <c r="J23" s="207" t="e">
        <f>IF(INDEX(入力シート!$D$15:$D$64,MATCH($A23,入力シート!$P$15:$P$64,0))=J$13,"○","")</f>
        <v>#N/A</v>
      </c>
      <c r="K23" s="207" t="e">
        <f>IF(INDEX(入力シート!$D$15:$D$64,MATCH($A23,入力シート!$P$15:$P$64,0))=K$13,"○","")</f>
        <v>#N/A</v>
      </c>
      <c r="L23" s="207" t="str">
        <f>入力シート!X24</f>
        <v>○</v>
      </c>
      <c r="M23" s="207" t="str">
        <f>入力シート!Y24</f>
        <v>○</v>
      </c>
      <c r="N23" s="161" t="str">
        <f>入力シート!Z24</f>
        <v>○</v>
      </c>
      <c r="O23" s="207" t="e">
        <f>IF(INDEX(入力シート!$D$15:$D$64,MATCH($A23,入力シート!$P$15:$P$64,0))=O$13,"○","")</f>
        <v>#N/A</v>
      </c>
      <c r="P23" s="207" t="e">
        <f>IF(INDEX(入力シート!$D$15:$D$64,MATCH($A23,入力シート!$P$15:$P$64,0))=P$13,"○","")</f>
        <v>#N/A</v>
      </c>
      <c r="Q23" s="207" t="e">
        <f>IF(INDEX(入力シート!$D$15:$D$64,MATCH($A23,入力シート!$P$15:$P$64,0))=Q$13,"○","")</f>
        <v>#N/A</v>
      </c>
      <c r="R23" s="23"/>
    </row>
    <row r="24" spans="1:18" ht="21" customHeight="1">
      <c r="A24" s="30">
        <v>11</v>
      </c>
      <c r="B24" s="207" t="e">
        <f>INDEX(入力シート!E$15:E$64,MATCH($A24,入力シート!$P$15:$P$64,0))</f>
        <v>#N/A</v>
      </c>
      <c r="C24" s="207" t="e">
        <f>INDEX(入力シート!F$15:F$64,MATCH($A24,入力シート!$P$15:$P$64,0))</f>
        <v>#N/A</v>
      </c>
      <c r="D24" s="207" t="e">
        <f>INDEX(入力シート!L$15:L$64,MATCH($A24,入力シート!$P$15:$P$64,0))</f>
        <v>#N/A</v>
      </c>
      <c r="E24" s="207" t="e">
        <f>IF(INDEX(入力シート!$D$15:$D$64,MATCH($A24,入力シート!$P$15:$P$64,0))=E$13,"○","")</f>
        <v>#N/A</v>
      </c>
      <c r="F24" s="207" t="e">
        <f>IF(INDEX(入力シート!$D$15:$D$64,MATCH($A24,入力シート!$P$15:$P$64,0))=F$13,"○","")</f>
        <v>#N/A</v>
      </c>
      <c r="G24" s="207" t="e">
        <f>IF(INDEX(入力シート!$D$15:$D$64,MATCH($A24,入力シート!$P$15:$P$64,0))=G$13,"○","")</f>
        <v>#N/A</v>
      </c>
      <c r="H24" s="207" t="e">
        <f>IF(INDEX(入力シート!$D$15:$D$64,MATCH($A24,入力シート!$P$15:$P$64,0))=H$13,"○","")</f>
        <v>#N/A</v>
      </c>
      <c r="I24" s="207" t="e">
        <f>IF(INDEX(入力シート!$D$15:$D$64,MATCH($A24,入力シート!$P$15:$P$64,0))=I$13,"○","")</f>
        <v>#N/A</v>
      </c>
      <c r="J24" s="207" t="e">
        <f>IF(INDEX(入力シート!$D$15:$D$64,MATCH($A24,入力シート!$P$15:$P$64,0))=J$13,"○","")</f>
        <v>#N/A</v>
      </c>
      <c r="K24" s="207" t="e">
        <f>IF(INDEX(入力シート!$D$15:$D$64,MATCH($A24,入力シート!$P$15:$P$64,0))=K$13,"○","")</f>
        <v>#N/A</v>
      </c>
      <c r="L24" s="207" t="str">
        <f>入力シート!X25</f>
        <v>○</v>
      </c>
      <c r="M24" s="207" t="str">
        <f>入力シート!Y25</f>
        <v>○</v>
      </c>
      <c r="N24" s="161" t="str">
        <f>入力シート!Z25</f>
        <v>○</v>
      </c>
      <c r="O24" s="207" t="e">
        <f>IF(INDEX(入力シート!$D$15:$D$64,MATCH($A24,入力シート!$P$15:$P$64,0))=O$13,"○","")</f>
        <v>#N/A</v>
      </c>
      <c r="P24" s="207" t="e">
        <f>IF(INDEX(入力シート!$D$15:$D$64,MATCH($A24,入力シート!$P$15:$P$64,0))=P$13,"○","")</f>
        <v>#N/A</v>
      </c>
      <c r="Q24" s="207" t="e">
        <f>IF(INDEX(入力シート!$D$15:$D$64,MATCH($A24,入力シート!$P$15:$P$64,0))=Q$13,"○","")</f>
        <v>#N/A</v>
      </c>
      <c r="R24" s="23"/>
    </row>
    <row r="25" spans="1:18" ht="21" customHeight="1">
      <c r="A25" s="30">
        <v>12</v>
      </c>
      <c r="B25" s="207" t="e">
        <f>INDEX(入力シート!E$15:E$64,MATCH($A25,入力シート!$P$15:$P$64,0))</f>
        <v>#N/A</v>
      </c>
      <c r="C25" s="207" t="e">
        <f>INDEX(入力シート!F$15:F$64,MATCH($A25,入力シート!$P$15:$P$64,0))</f>
        <v>#N/A</v>
      </c>
      <c r="D25" s="207" t="e">
        <f>INDEX(入力シート!L$15:L$64,MATCH($A25,入力シート!$P$15:$P$64,0))</f>
        <v>#N/A</v>
      </c>
      <c r="E25" s="207" t="e">
        <f>IF(INDEX(入力シート!$D$15:$D$64,MATCH($A25,入力シート!$P$15:$P$64,0))=E$13,"○","")</f>
        <v>#N/A</v>
      </c>
      <c r="F25" s="207" t="e">
        <f>IF(INDEX(入力シート!$D$15:$D$64,MATCH($A25,入力シート!$P$15:$P$64,0))=F$13,"○","")</f>
        <v>#N/A</v>
      </c>
      <c r="G25" s="207" t="e">
        <f>IF(INDEX(入力シート!$D$15:$D$64,MATCH($A25,入力シート!$P$15:$P$64,0))=G$13,"○","")</f>
        <v>#N/A</v>
      </c>
      <c r="H25" s="207" t="e">
        <f>IF(INDEX(入力シート!$D$15:$D$64,MATCH($A25,入力シート!$P$15:$P$64,0))=H$13,"○","")</f>
        <v>#N/A</v>
      </c>
      <c r="I25" s="207" t="e">
        <f>IF(INDEX(入力シート!$D$15:$D$64,MATCH($A25,入力シート!$P$15:$P$64,0))=I$13,"○","")</f>
        <v>#N/A</v>
      </c>
      <c r="J25" s="207" t="e">
        <f>IF(INDEX(入力シート!$D$15:$D$64,MATCH($A25,入力シート!$P$15:$P$64,0))=J$13,"○","")</f>
        <v>#N/A</v>
      </c>
      <c r="K25" s="207" t="e">
        <f>IF(INDEX(入力シート!$D$15:$D$64,MATCH($A25,入力シート!$P$15:$P$64,0))=K$13,"○","")</f>
        <v>#N/A</v>
      </c>
      <c r="L25" s="207" t="str">
        <f>入力シート!X26</f>
        <v>○</v>
      </c>
      <c r="M25" s="207" t="str">
        <f>入力シート!Y26</f>
        <v>○</v>
      </c>
      <c r="N25" s="161" t="str">
        <f>入力シート!Z26</f>
        <v>○</v>
      </c>
      <c r="O25" s="207" t="e">
        <f>IF(INDEX(入力シート!$D$15:$D$64,MATCH($A25,入力シート!$P$15:$P$64,0))=O$13,"○","")</f>
        <v>#N/A</v>
      </c>
      <c r="P25" s="207" t="e">
        <f>IF(INDEX(入力シート!$D$15:$D$64,MATCH($A25,入力シート!$P$15:$P$64,0))=P$13,"○","")</f>
        <v>#N/A</v>
      </c>
      <c r="Q25" s="207" t="e">
        <f>IF(INDEX(入力シート!$D$15:$D$64,MATCH($A25,入力シート!$P$15:$P$64,0))=Q$13,"○","")</f>
        <v>#N/A</v>
      </c>
      <c r="R25" s="23"/>
    </row>
    <row r="26" spans="1:18" ht="21" customHeight="1">
      <c r="A26" s="30">
        <v>13</v>
      </c>
      <c r="B26" s="207" t="e">
        <f>INDEX(入力シート!E$15:E$64,MATCH($A26,入力シート!$P$15:$P$64,0))</f>
        <v>#N/A</v>
      </c>
      <c r="C26" s="207" t="e">
        <f>INDEX(入力シート!F$15:F$64,MATCH($A26,入力シート!$P$15:$P$64,0))</f>
        <v>#N/A</v>
      </c>
      <c r="D26" s="207" t="e">
        <f>INDEX(入力シート!L$15:L$64,MATCH($A26,入力シート!$P$15:$P$64,0))</f>
        <v>#N/A</v>
      </c>
      <c r="E26" s="207" t="e">
        <f>IF(INDEX(入力シート!$D$15:$D$64,MATCH($A26,入力シート!$P$15:$P$64,0))=E$13,"○","")</f>
        <v>#N/A</v>
      </c>
      <c r="F26" s="207" t="e">
        <f>IF(INDEX(入力シート!$D$15:$D$64,MATCH($A26,入力シート!$P$15:$P$64,0))=F$13,"○","")</f>
        <v>#N/A</v>
      </c>
      <c r="G26" s="207" t="e">
        <f>IF(INDEX(入力シート!$D$15:$D$64,MATCH($A26,入力シート!$P$15:$P$64,0))=G$13,"○","")</f>
        <v>#N/A</v>
      </c>
      <c r="H26" s="207" t="e">
        <f>IF(INDEX(入力シート!$D$15:$D$64,MATCH($A26,入力シート!$P$15:$P$64,0))=H$13,"○","")</f>
        <v>#N/A</v>
      </c>
      <c r="I26" s="207" t="e">
        <f>IF(INDEX(入力シート!$D$15:$D$64,MATCH($A26,入力シート!$P$15:$P$64,0))=I$13,"○","")</f>
        <v>#N/A</v>
      </c>
      <c r="J26" s="207" t="e">
        <f>IF(INDEX(入力シート!$D$15:$D$64,MATCH($A26,入力シート!$P$15:$P$64,0))=J$13,"○","")</f>
        <v>#N/A</v>
      </c>
      <c r="K26" s="207" t="e">
        <f>IF(INDEX(入力シート!$D$15:$D$64,MATCH($A26,入力シート!$P$15:$P$64,0))=K$13,"○","")</f>
        <v>#N/A</v>
      </c>
      <c r="L26" s="207" t="str">
        <f>入力シート!X27</f>
        <v>○</v>
      </c>
      <c r="M26" s="207" t="str">
        <f>入力シート!Y27</f>
        <v>○</v>
      </c>
      <c r="N26" s="23"/>
      <c r="O26" s="207" t="e">
        <f>IF(INDEX(入力シート!$D$15:$D$64,MATCH($A26,入力シート!$P$15:$P$64,0))=O$13,"○","")</f>
        <v>#N/A</v>
      </c>
      <c r="P26" s="207" t="e">
        <f>IF(INDEX(入力シート!$D$15:$D$64,MATCH($A26,入力シート!$P$15:$P$64,0))=P$13,"○","")</f>
        <v>#N/A</v>
      </c>
      <c r="Q26" s="207" t="e">
        <f>IF(INDEX(入力シート!$D$15:$D$64,MATCH($A26,入力シート!$P$15:$P$64,0))=Q$13,"○","")</f>
        <v>#N/A</v>
      </c>
      <c r="R26" s="23" t="str">
        <f>入力シート!AD44</f>
        <v>○</v>
      </c>
    </row>
    <row r="27" spans="1:18" ht="21" customHeight="1">
      <c r="A27" s="30">
        <v>14</v>
      </c>
      <c r="B27" s="207" t="e">
        <f>INDEX(入力シート!E$15:E$64,MATCH($A27,入力シート!$P$15:$P$64,0))</f>
        <v>#N/A</v>
      </c>
      <c r="C27" s="207" t="e">
        <f>INDEX(入力シート!F$15:F$64,MATCH($A27,入力シート!$P$15:$P$64,0))</f>
        <v>#N/A</v>
      </c>
      <c r="D27" s="207" t="e">
        <f>INDEX(入力シート!L$15:L$64,MATCH($A27,入力シート!$P$15:$P$64,0))</f>
        <v>#N/A</v>
      </c>
      <c r="E27" s="207" t="e">
        <f>IF(INDEX(入力シート!$D$15:$D$64,MATCH($A27,入力シート!$P$15:$P$64,0))=E$13,"○","")</f>
        <v>#N/A</v>
      </c>
      <c r="F27" s="207" t="e">
        <f>IF(INDEX(入力シート!$D$15:$D$64,MATCH($A27,入力シート!$P$15:$P$64,0))=F$13,"○","")</f>
        <v>#N/A</v>
      </c>
      <c r="G27" s="207" t="e">
        <f>IF(INDEX(入力シート!$D$15:$D$64,MATCH($A27,入力シート!$P$15:$P$64,0))=G$13,"○","")</f>
        <v>#N/A</v>
      </c>
      <c r="H27" s="207" t="e">
        <f>IF(INDEX(入力シート!$D$15:$D$64,MATCH($A27,入力シート!$P$15:$P$64,0))=H$13,"○","")</f>
        <v>#N/A</v>
      </c>
      <c r="I27" s="207" t="e">
        <f>IF(INDEX(入力シート!$D$15:$D$64,MATCH($A27,入力シート!$P$15:$P$64,0))=I$13,"○","")</f>
        <v>#N/A</v>
      </c>
      <c r="J27" s="207" t="e">
        <f>IF(INDEX(入力シート!$D$15:$D$64,MATCH($A27,入力シート!$P$15:$P$64,0))=J$13,"○","")</f>
        <v>#N/A</v>
      </c>
      <c r="K27" s="207" t="e">
        <f>IF(INDEX(入力シート!$D$15:$D$64,MATCH($A27,入力シート!$P$15:$P$64,0))=K$13,"○","")</f>
        <v>#N/A</v>
      </c>
      <c r="L27" s="207" t="str">
        <f>入力シート!X28</f>
        <v>○</v>
      </c>
      <c r="M27" s="207" t="str">
        <f>入力シート!Y28</f>
        <v>○</v>
      </c>
      <c r="N27" s="23"/>
      <c r="O27" s="207" t="e">
        <f>IF(INDEX(入力シート!$D$15:$D$64,MATCH($A27,入力シート!$P$15:$P$64,0))=O$13,"○","")</f>
        <v>#N/A</v>
      </c>
      <c r="P27" s="207" t="e">
        <f>IF(INDEX(入力シート!$D$15:$D$64,MATCH($A27,入力シート!$P$15:$P$64,0))=P$13,"○","")</f>
        <v>#N/A</v>
      </c>
      <c r="Q27" s="207" t="e">
        <f>IF(INDEX(入力シート!$D$15:$D$64,MATCH($A27,入力シート!$P$15:$P$64,0))=Q$13,"○","")</f>
        <v>#N/A</v>
      </c>
      <c r="R27" s="207" t="str">
        <f>入力シート!AD45</f>
        <v>○</v>
      </c>
    </row>
    <row r="28" spans="1:18" ht="21" customHeight="1">
      <c r="A28" s="30">
        <v>15</v>
      </c>
      <c r="B28" s="207" t="e">
        <f>INDEX(入力シート!E$15:E$64,MATCH($A28,入力シート!$P$15:$P$64,0))</f>
        <v>#N/A</v>
      </c>
      <c r="C28" s="207" t="e">
        <f>INDEX(入力シート!F$15:F$64,MATCH($A28,入力シート!$P$15:$P$64,0))</f>
        <v>#N/A</v>
      </c>
      <c r="D28" s="207" t="e">
        <f>INDEX(入力シート!L$15:L$64,MATCH($A28,入力シート!$P$15:$P$64,0))</f>
        <v>#N/A</v>
      </c>
      <c r="E28" s="207" t="e">
        <f>IF(INDEX(入力シート!$D$15:$D$64,MATCH($A28,入力シート!$P$15:$P$64,0))=E$13,"○","")</f>
        <v>#N/A</v>
      </c>
      <c r="F28" s="207" t="e">
        <f>IF(INDEX(入力シート!$D$15:$D$64,MATCH($A28,入力シート!$P$15:$P$64,0))=F$13,"○","")</f>
        <v>#N/A</v>
      </c>
      <c r="G28" s="207" t="e">
        <f>IF(INDEX(入力シート!$D$15:$D$64,MATCH($A28,入力シート!$P$15:$P$64,0))=G$13,"○","")</f>
        <v>#N/A</v>
      </c>
      <c r="H28" s="207" t="e">
        <f>IF(INDEX(入力シート!$D$15:$D$64,MATCH($A28,入力シート!$P$15:$P$64,0))=H$13,"○","")</f>
        <v>#N/A</v>
      </c>
      <c r="I28" s="207" t="e">
        <f>IF(INDEX(入力シート!$D$15:$D$64,MATCH($A28,入力シート!$P$15:$P$64,0))=I$13,"○","")</f>
        <v>#N/A</v>
      </c>
      <c r="J28" s="207" t="e">
        <f>IF(INDEX(入力シート!$D$15:$D$64,MATCH($A28,入力シート!$P$15:$P$64,0))=J$13,"○","")</f>
        <v>#N/A</v>
      </c>
      <c r="K28" s="207" t="e">
        <f>IF(INDEX(入力シート!$D$15:$D$64,MATCH($A28,入力シート!$P$15:$P$64,0))=K$13,"○","")</f>
        <v>#N/A</v>
      </c>
      <c r="L28" s="207" t="str">
        <f>入力シート!X29</f>
        <v>○</v>
      </c>
      <c r="M28" s="207" t="str">
        <f>入力シート!Y29</f>
        <v>○</v>
      </c>
      <c r="N28" s="23"/>
      <c r="O28" s="207" t="e">
        <f>IF(INDEX(入力シート!$D$15:$D$64,MATCH($A28,入力シート!$P$15:$P$64,0))=O$13,"○","")</f>
        <v>#N/A</v>
      </c>
      <c r="P28" s="207" t="e">
        <f>IF(INDEX(入力シート!$D$15:$D$64,MATCH($A28,入力シート!$P$15:$P$64,0))=P$13,"○","")</f>
        <v>#N/A</v>
      </c>
      <c r="Q28" s="207" t="e">
        <f>IF(INDEX(入力シート!$D$15:$D$64,MATCH($A28,入力シート!$P$15:$P$64,0))=Q$13,"○","")</f>
        <v>#N/A</v>
      </c>
      <c r="R28" s="207" t="str">
        <f>入力シート!AD46</f>
        <v>○</v>
      </c>
    </row>
    <row r="29" spans="1:18" ht="21" customHeight="1">
      <c r="A29" s="30">
        <v>16</v>
      </c>
      <c r="B29" s="207" t="e">
        <f>INDEX(入力シート!E$15:E$64,MATCH($A29,入力シート!$P$15:$P$64,0))</f>
        <v>#N/A</v>
      </c>
      <c r="C29" s="207" t="e">
        <f>INDEX(入力シート!F$15:F$64,MATCH($A29,入力シート!$P$15:$P$64,0))</f>
        <v>#N/A</v>
      </c>
      <c r="D29" s="207" t="e">
        <f>INDEX(入力シート!L$15:L$64,MATCH($A29,入力シート!$P$15:$P$64,0))</f>
        <v>#N/A</v>
      </c>
      <c r="E29" s="207" t="e">
        <f>IF(INDEX(入力シート!$D$15:$D$64,MATCH($A29,入力シート!$P$15:$P$64,0))=E$13,"○","")</f>
        <v>#N/A</v>
      </c>
      <c r="F29" s="207" t="e">
        <f>IF(INDEX(入力シート!$D$15:$D$64,MATCH($A29,入力シート!$P$15:$P$64,0))=F$13,"○","")</f>
        <v>#N/A</v>
      </c>
      <c r="G29" s="207" t="e">
        <f>IF(INDEX(入力シート!$D$15:$D$64,MATCH($A29,入力シート!$P$15:$P$64,0))=G$13,"○","")</f>
        <v>#N/A</v>
      </c>
      <c r="H29" s="207" t="e">
        <f>IF(INDEX(入力シート!$D$15:$D$64,MATCH($A29,入力シート!$P$15:$P$64,0))=H$13,"○","")</f>
        <v>#N/A</v>
      </c>
      <c r="I29" s="207" t="e">
        <f>IF(INDEX(入力シート!$D$15:$D$64,MATCH($A29,入力シート!$P$15:$P$64,0))=I$13,"○","")</f>
        <v>#N/A</v>
      </c>
      <c r="J29" s="207" t="e">
        <f>IF(INDEX(入力シート!$D$15:$D$64,MATCH($A29,入力シート!$P$15:$P$64,0))=J$13,"○","")</f>
        <v>#N/A</v>
      </c>
      <c r="K29" s="207" t="e">
        <f>IF(INDEX(入力シート!$D$15:$D$64,MATCH($A29,入力シート!$P$15:$P$64,0))=K$13,"○","")</f>
        <v>#N/A</v>
      </c>
      <c r="L29" s="207" t="str">
        <f>入力シート!X30</f>
        <v>○</v>
      </c>
      <c r="M29" s="207" t="str">
        <f>入力シート!Y30</f>
        <v>○</v>
      </c>
      <c r="N29" s="23"/>
      <c r="O29" s="207" t="e">
        <f>IF(INDEX(入力シート!$D$15:$D$64,MATCH($A29,入力シート!$P$15:$P$64,0))=O$13,"○","")</f>
        <v>#N/A</v>
      </c>
      <c r="P29" s="207" t="e">
        <f>IF(INDEX(入力シート!$D$15:$D$64,MATCH($A29,入力シート!$P$15:$P$64,0))=P$13,"○","")</f>
        <v>#N/A</v>
      </c>
      <c r="Q29" s="207" t="e">
        <f>IF(INDEX(入力シート!$D$15:$D$64,MATCH($A29,入力シート!$P$15:$P$64,0))=Q$13,"○","")</f>
        <v>#N/A</v>
      </c>
      <c r="R29" s="207" t="str">
        <f>入力シート!AD47</f>
        <v>○</v>
      </c>
    </row>
    <row r="30" spans="1:18" ht="21" customHeight="1">
      <c r="A30" s="30">
        <v>17</v>
      </c>
      <c r="B30" s="207" t="e">
        <f>INDEX(入力シート!E$15:E$64,MATCH($A30,入力シート!$P$15:$P$64,0))</f>
        <v>#N/A</v>
      </c>
      <c r="C30" s="207" t="e">
        <f>INDEX(入力シート!F$15:F$64,MATCH($A30,入力シート!$P$15:$P$64,0))</f>
        <v>#N/A</v>
      </c>
      <c r="D30" s="207" t="e">
        <f>INDEX(入力シート!L$15:L$64,MATCH($A30,入力シート!$P$15:$P$64,0))</f>
        <v>#N/A</v>
      </c>
      <c r="E30" s="207" t="e">
        <f>IF(INDEX(入力シート!$D$15:$D$64,MATCH($A30,入力シート!$P$15:$P$64,0))=E$13,"○","")</f>
        <v>#N/A</v>
      </c>
      <c r="F30" s="207" t="e">
        <f>IF(INDEX(入力シート!$D$15:$D$64,MATCH($A30,入力シート!$P$15:$P$64,0))=F$13,"○","")</f>
        <v>#N/A</v>
      </c>
      <c r="G30" s="207" t="e">
        <f>IF(INDEX(入力シート!$D$15:$D$64,MATCH($A30,入力シート!$P$15:$P$64,0))=G$13,"○","")</f>
        <v>#N/A</v>
      </c>
      <c r="H30" s="207" t="e">
        <f>IF(INDEX(入力シート!$D$15:$D$64,MATCH($A30,入力シート!$P$15:$P$64,0))=H$13,"○","")</f>
        <v>#N/A</v>
      </c>
      <c r="I30" s="207" t="e">
        <f>IF(INDEX(入力シート!$D$15:$D$64,MATCH($A30,入力シート!$P$15:$P$64,0))=I$13,"○","")</f>
        <v>#N/A</v>
      </c>
      <c r="J30" s="207" t="e">
        <f>IF(INDEX(入力シート!$D$15:$D$64,MATCH($A30,入力シート!$P$15:$P$64,0))=J$13,"○","")</f>
        <v>#N/A</v>
      </c>
      <c r="K30" s="207" t="e">
        <f>IF(INDEX(入力シート!$D$15:$D$64,MATCH($A30,入力シート!$P$15:$P$64,0))=K$13,"○","")</f>
        <v>#N/A</v>
      </c>
      <c r="L30" s="207" t="str">
        <f>入力シート!X31</f>
        <v>○</v>
      </c>
      <c r="M30" s="207" t="str">
        <f>入力シート!Y31</f>
        <v>○</v>
      </c>
      <c r="N30" s="23"/>
      <c r="O30" s="207" t="e">
        <f>IF(INDEX(入力シート!$D$15:$D$64,MATCH($A30,入力シート!$P$15:$P$64,0))=O$13,"○","")</f>
        <v>#N/A</v>
      </c>
      <c r="P30" s="207" t="e">
        <f>IF(INDEX(入力シート!$D$15:$D$64,MATCH($A30,入力シート!$P$15:$P$64,0))=P$13,"○","")</f>
        <v>#N/A</v>
      </c>
      <c r="Q30" s="207" t="e">
        <f>IF(INDEX(入力シート!$D$15:$D$64,MATCH($A30,入力シート!$P$15:$P$64,0))=Q$13,"○","")</f>
        <v>#N/A</v>
      </c>
      <c r="R30" s="207" t="str">
        <f>入力シート!AD48</f>
        <v>○</v>
      </c>
    </row>
    <row r="31" spans="1:18" ht="21" customHeight="1">
      <c r="A31" s="30">
        <v>18</v>
      </c>
      <c r="B31" s="207" t="e">
        <f>INDEX(入力シート!E$15:E$64,MATCH($A31,入力シート!$P$15:$P$64,0))</f>
        <v>#N/A</v>
      </c>
      <c r="C31" s="207" t="e">
        <f>INDEX(入力シート!F$15:F$64,MATCH($A31,入力シート!$P$15:$P$64,0))</f>
        <v>#N/A</v>
      </c>
      <c r="D31" s="207" t="e">
        <f>INDEX(入力シート!L$15:L$64,MATCH($A31,入力シート!$P$15:$P$64,0))</f>
        <v>#N/A</v>
      </c>
      <c r="E31" s="207" t="e">
        <f>IF(INDEX(入力シート!$D$15:$D$64,MATCH($A31,入力シート!$P$15:$P$64,0))=E$13,"○","")</f>
        <v>#N/A</v>
      </c>
      <c r="F31" s="207" t="e">
        <f>IF(INDEX(入力シート!$D$15:$D$64,MATCH($A31,入力シート!$P$15:$P$64,0))=F$13,"○","")</f>
        <v>#N/A</v>
      </c>
      <c r="G31" s="207" t="e">
        <f>IF(INDEX(入力シート!$D$15:$D$64,MATCH($A31,入力シート!$P$15:$P$64,0))=G$13,"○","")</f>
        <v>#N/A</v>
      </c>
      <c r="H31" s="207" t="e">
        <f>IF(INDEX(入力シート!$D$15:$D$64,MATCH($A31,入力シート!$P$15:$P$64,0))=H$13,"○","")</f>
        <v>#N/A</v>
      </c>
      <c r="I31" s="207" t="e">
        <f>IF(INDEX(入力シート!$D$15:$D$64,MATCH($A31,入力シート!$P$15:$P$64,0))=I$13,"○","")</f>
        <v>#N/A</v>
      </c>
      <c r="J31" s="207" t="e">
        <f>IF(INDEX(入力シート!$D$15:$D$64,MATCH($A31,入力シート!$P$15:$P$64,0))=J$13,"○","")</f>
        <v>#N/A</v>
      </c>
      <c r="K31" s="207" t="e">
        <f>IF(INDEX(入力シート!$D$15:$D$64,MATCH($A31,入力シート!$P$15:$P$64,0))=K$13,"○","")</f>
        <v>#N/A</v>
      </c>
      <c r="L31" s="207" t="str">
        <f>入力シート!X32</f>
        <v>○</v>
      </c>
      <c r="M31" s="207" t="str">
        <f>入力シート!Y32</f>
        <v>○</v>
      </c>
      <c r="N31" s="23"/>
      <c r="O31" s="207" t="e">
        <f>IF(INDEX(入力シート!$D$15:$D$64,MATCH($A31,入力シート!$P$15:$P$64,0))=O$13,"○","")</f>
        <v>#N/A</v>
      </c>
      <c r="P31" s="207" t="e">
        <f>IF(INDEX(入力シート!$D$15:$D$64,MATCH($A31,入力シート!$P$15:$P$64,0))=P$13,"○","")</f>
        <v>#N/A</v>
      </c>
      <c r="Q31" s="207" t="e">
        <f>IF(INDEX(入力シート!$D$15:$D$64,MATCH($A31,入力シート!$P$15:$P$64,0))=Q$13,"○","")</f>
        <v>#N/A</v>
      </c>
      <c r="R31" s="207" t="str">
        <f>入力シート!AD49</f>
        <v>○</v>
      </c>
    </row>
    <row r="32" spans="1:18" ht="21" customHeight="1">
      <c r="A32" s="30">
        <v>19</v>
      </c>
      <c r="B32" s="207" t="e">
        <f>INDEX(入力シート!E$15:E$64,MATCH($A32,入力シート!$P$15:$P$64,0))</f>
        <v>#N/A</v>
      </c>
      <c r="C32" s="207" t="e">
        <f>INDEX(入力シート!F$15:F$64,MATCH($A32,入力シート!$P$15:$P$64,0))</f>
        <v>#N/A</v>
      </c>
      <c r="D32" s="207" t="e">
        <f>INDEX(入力シート!L$15:L$64,MATCH($A32,入力シート!$P$15:$P$64,0))</f>
        <v>#N/A</v>
      </c>
      <c r="E32" s="207" t="e">
        <f>IF(INDEX(入力シート!$D$15:$D$64,MATCH($A32,入力シート!$P$15:$P$64,0))=E$13,"○","")</f>
        <v>#N/A</v>
      </c>
      <c r="F32" s="207" t="e">
        <f>IF(INDEX(入力シート!$D$15:$D$64,MATCH($A32,入力シート!$P$15:$P$64,0))=F$13,"○","")</f>
        <v>#N/A</v>
      </c>
      <c r="G32" s="207" t="e">
        <f>IF(INDEX(入力シート!$D$15:$D$64,MATCH($A32,入力シート!$P$15:$P$64,0))=G$13,"○","")</f>
        <v>#N/A</v>
      </c>
      <c r="H32" s="207" t="e">
        <f>IF(INDEX(入力シート!$D$15:$D$64,MATCH($A32,入力シート!$P$15:$P$64,0))=H$13,"○","")</f>
        <v>#N/A</v>
      </c>
      <c r="I32" s="207" t="e">
        <f>IF(INDEX(入力シート!$D$15:$D$64,MATCH($A32,入力シート!$P$15:$P$64,0))=I$13,"○","")</f>
        <v>#N/A</v>
      </c>
      <c r="J32" s="207" t="e">
        <f>IF(INDEX(入力シート!$D$15:$D$64,MATCH($A32,入力シート!$P$15:$P$64,0))=J$13,"○","")</f>
        <v>#N/A</v>
      </c>
      <c r="K32" s="207" t="e">
        <f>IF(INDEX(入力シート!$D$15:$D$64,MATCH($A32,入力シート!$P$15:$P$64,0))=K$13,"○","")</f>
        <v>#N/A</v>
      </c>
      <c r="L32" s="207" t="str">
        <f>入力シート!X33</f>
        <v>○</v>
      </c>
      <c r="M32" s="207" t="str">
        <f>入力シート!Y33</f>
        <v>○</v>
      </c>
      <c r="N32" s="23"/>
      <c r="O32" s="207" t="e">
        <f>IF(INDEX(入力シート!$D$15:$D$64,MATCH($A32,入力シート!$P$15:$P$64,0))=O$13,"○","")</f>
        <v>#N/A</v>
      </c>
      <c r="P32" s="207" t="e">
        <f>IF(INDEX(入力シート!$D$15:$D$64,MATCH($A32,入力シート!$P$15:$P$64,0))=P$13,"○","")</f>
        <v>#N/A</v>
      </c>
      <c r="Q32" s="207" t="e">
        <f>IF(INDEX(入力シート!$D$15:$D$64,MATCH($A32,入力シート!$P$15:$P$64,0))=Q$13,"○","")</f>
        <v>#N/A</v>
      </c>
      <c r="R32" s="207" t="str">
        <f>入力シート!AD50</f>
        <v>○</v>
      </c>
    </row>
    <row r="33" spans="1:18" ht="21" customHeight="1">
      <c r="A33" s="30">
        <v>20</v>
      </c>
      <c r="B33" s="207" t="e">
        <f>INDEX(入力シート!E$15:E$64,MATCH($A33,入力シート!$P$15:$P$64,0))</f>
        <v>#N/A</v>
      </c>
      <c r="C33" s="207" t="e">
        <f>INDEX(入力シート!F$15:F$64,MATCH($A33,入力シート!$P$15:$P$64,0))</f>
        <v>#N/A</v>
      </c>
      <c r="D33" s="207" t="e">
        <f>INDEX(入力シート!L$15:L$64,MATCH($A33,入力シート!$P$15:$P$64,0))</f>
        <v>#N/A</v>
      </c>
      <c r="E33" s="207" t="e">
        <f>IF(INDEX(入力シート!$D$15:$D$64,MATCH($A33,入力シート!$P$15:$P$64,0))=E$13,"○","")</f>
        <v>#N/A</v>
      </c>
      <c r="F33" s="207" t="e">
        <f>IF(INDEX(入力シート!$D$15:$D$64,MATCH($A33,入力シート!$P$15:$P$64,0))=F$13,"○","")</f>
        <v>#N/A</v>
      </c>
      <c r="G33" s="207" t="e">
        <f>IF(INDEX(入力シート!$D$15:$D$64,MATCH($A33,入力シート!$P$15:$P$64,0))=G$13,"○","")</f>
        <v>#N/A</v>
      </c>
      <c r="H33" s="207" t="e">
        <f>IF(INDEX(入力シート!$D$15:$D$64,MATCH($A33,入力シート!$P$15:$P$64,0))=H$13,"○","")</f>
        <v>#N/A</v>
      </c>
      <c r="I33" s="207" t="e">
        <f>IF(INDEX(入力シート!$D$15:$D$64,MATCH($A33,入力シート!$P$15:$P$64,0))=I$13,"○","")</f>
        <v>#N/A</v>
      </c>
      <c r="J33" s="207" t="e">
        <f>IF(INDEX(入力シート!$D$15:$D$64,MATCH($A33,入力シート!$P$15:$P$64,0))=J$13,"○","")</f>
        <v>#N/A</v>
      </c>
      <c r="K33" s="207" t="e">
        <f>IF(INDEX(入力シート!$D$15:$D$64,MATCH($A33,入力シート!$P$15:$P$64,0))=K$13,"○","")</f>
        <v>#N/A</v>
      </c>
      <c r="L33" s="207" t="str">
        <f>入力シート!X34</f>
        <v>○</v>
      </c>
      <c r="M33" s="207" t="str">
        <f>入力シート!Y34</f>
        <v>○</v>
      </c>
      <c r="N33" s="23"/>
      <c r="O33" s="207" t="e">
        <f>IF(INDEX(入力シート!$D$15:$D$64,MATCH($A33,入力シート!$P$15:$P$64,0))=O$13,"○","")</f>
        <v>#N/A</v>
      </c>
      <c r="P33" s="207" t="e">
        <f>IF(INDEX(入力シート!$D$15:$D$64,MATCH($A33,入力シート!$P$15:$P$64,0))=P$13,"○","")</f>
        <v>#N/A</v>
      </c>
      <c r="Q33" s="207" t="e">
        <f>IF(INDEX(入力シート!$D$15:$D$64,MATCH($A33,入力シート!$P$15:$P$64,0))=Q$13,"○","")</f>
        <v>#N/A</v>
      </c>
      <c r="R33" s="207" t="str">
        <f>入力シート!AD51</f>
        <v>○</v>
      </c>
    </row>
    <row r="34" spans="1:18" ht="21" customHeight="1">
      <c r="A34" s="1" t="s">
        <v>118</v>
      </c>
      <c r="B34" s="55" t="s">
        <v>145</v>
      </c>
      <c r="P34" s="301" t="s">
        <v>116</v>
      </c>
      <c r="Q34" s="30" t="s">
        <v>117</v>
      </c>
      <c r="R34" s="30">
        <f>COUNTIF($D$14:$D$33,"=正選手")</f>
        <v>0</v>
      </c>
    </row>
    <row r="35" spans="1:18" ht="21" customHeight="1" thickBot="1">
      <c r="B35" s="1" t="s">
        <v>120</v>
      </c>
      <c r="P35" s="279"/>
      <c r="Q35" s="42" t="s">
        <v>119</v>
      </c>
      <c r="R35" s="42">
        <f>COUNTIF($D$14:$D$33,"=女子選手")</f>
        <v>0</v>
      </c>
    </row>
    <row r="36" spans="1:18" ht="21" customHeight="1" thickTop="1">
      <c r="B36" s="1" t="s">
        <v>146</v>
      </c>
      <c r="P36" s="302"/>
      <c r="Q36" s="29" t="s">
        <v>121</v>
      </c>
      <c r="R36" s="29">
        <f t="shared" ref="R36" si="0">SUM(R34:R35)</f>
        <v>0</v>
      </c>
    </row>
    <row r="37" spans="1:18" ht="21" customHeight="1"/>
  </sheetData>
  <mergeCells count="8">
    <mergeCell ref="P34:P36"/>
    <mergeCell ref="A11:D11"/>
    <mergeCell ref="E11:N12"/>
    <mergeCell ref="O11:R12"/>
    <mergeCell ref="K6:M6"/>
    <mergeCell ref="L7:P7"/>
    <mergeCell ref="L8:P8"/>
    <mergeCell ref="A12:D12"/>
  </mergeCells>
  <phoneticPr fontId="3"/>
  <conditionalFormatting sqref="E14:R33">
    <cfRule type="cellIs" dxfId="0" priority="1" operator="equal">
      <formula>0</formula>
    </cfRule>
  </conditionalFormatting>
  <printOptions horizontalCentered="1" verticalCentered="1"/>
  <pageMargins left="0.78740157480314965" right="0.78740157480314965" top="0.55118110236220474" bottom="0.55118110236220474" header="0.51181102362204722" footer="0.51181102362204722"/>
  <pageSetup paperSize="9" scale="8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workbookViewId="0">
      <selection activeCell="F18" sqref="F18:G18"/>
    </sheetView>
  </sheetViews>
  <sheetFormatPr defaultColWidth="9" defaultRowHeight="13.5"/>
  <cols>
    <col min="1" max="1" width="2.125" style="1" customWidth="1"/>
    <col min="2" max="2" width="19.125" style="1" customWidth="1"/>
    <col min="3" max="4" width="9" style="1"/>
    <col min="5" max="5" width="3.125" style="1" customWidth="1"/>
    <col min="6" max="7" width="9" style="1"/>
    <col min="8" max="8" width="3.125" style="1" customWidth="1"/>
    <col min="9" max="10" width="9" style="1"/>
    <col min="11" max="11" width="3.125" style="1" customWidth="1"/>
    <col min="12" max="16384" width="9" style="1"/>
  </cols>
  <sheetData>
    <row r="1" spans="2:12">
      <c r="B1" s="1" t="s">
        <v>123</v>
      </c>
    </row>
    <row r="2" spans="2:12">
      <c r="B2" s="212" t="s">
        <v>330</v>
      </c>
    </row>
    <row r="3" spans="2:12" ht="21">
      <c r="B3" s="530" t="s">
        <v>153</v>
      </c>
      <c r="C3" s="530"/>
      <c r="D3" s="530"/>
      <c r="E3" s="530"/>
      <c r="F3" s="530"/>
      <c r="G3" s="530"/>
      <c r="H3" s="530"/>
      <c r="I3" s="530"/>
      <c r="J3" s="530"/>
      <c r="K3" s="44"/>
      <c r="L3" s="44"/>
    </row>
    <row r="4" spans="2:12" ht="21">
      <c r="B4" s="530" t="s">
        <v>142</v>
      </c>
      <c r="C4" s="530"/>
      <c r="D4" s="530"/>
      <c r="E4" s="530"/>
      <c r="F4" s="530"/>
      <c r="G4" s="530"/>
      <c r="H4" s="530"/>
      <c r="I4" s="530"/>
      <c r="J4" s="530"/>
      <c r="K4" s="44"/>
      <c r="L4" s="44"/>
    </row>
    <row r="5" spans="2:12" s="8" customFormat="1" ht="21.75" customHeight="1"/>
    <row r="6" spans="2:12" s="8" customFormat="1" ht="21.75" customHeight="1">
      <c r="F6" s="45" t="s">
        <v>124</v>
      </c>
      <c r="G6" s="508">
        <f>入力シート!F4</f>
        <v>0</v>
      </c>
      <c r="H6" s="508"/>
      <c r="I6" s="508"/>
      <c r="J6" s="229" t="s">
        <v>319</v>
      </c>
      <c r="K6" s="229"/>
    </row>
    <row r="7" spans="2:12" s="8" customFormat="1" ht="21.75" customHeight="1">
      <c r="F7" s="46" t="s">
        <v>8</v>
      </c>
      <c r="G7" s="278" t="str">
        <f>CONCATENATE(入力シート!C3,入力シート!E3)</f>
        <v>高等学校</v>
      </c>
      <c r="H7" s="278"/>
      <c r="I7" s="278"/>
      <c r="J7" s="278"/>
      <c r="K7" s="278"/>
    </row>
    <row r="8" spans="2:12" s="8" customFormat="1" ht="21.75" customHeight="1">
      <c r="F8" s="47" t="s">
        <v>125</v>
      </c>
      <c r="G8" s="508">
        <f>様式３!L8</f>
        <v>0</v>
      </c>
      <c r="H8" s="508"/>
      <c r="I8" s="508"/>
      <c r="J8" s="508"/>
      <c r="K8" s="48" t="s">
        <v>21</v>
      </c>
    </row>
    <row r="9" spans="2:12" s="8" customFormat="1" ht="21.75" customHeight="1">
      <c r="F9" s="230" t="s">
        <v>320</v>
      </c>
      <c r="H9" s="49"/>
      <c r="I9" s="50"/>
      <c r="J9" s="50"/>
      <c r="K9" s="50"/>
      <c r="L9" s="51"/>
    </row>
    <row r="10" spans="2:12" s="8" customFormat="1" ht="21.75" customHeight="1">
      <c r="L10" s="52"/>
    </row>
    <row r="11" spans="2:12" s="8" customFormat="1" ht="21.75" customHeight="1" thickBot="1">
      <c r="B11" s="8" t="s">
        <v>126</v>
      </c>
    </row>
    <row r="12" spans="2:12" s="8" customFormat="1" ht="21.75" customHeight="1" thickBot="1">
      <c r="B12" s="59" t="s">
        <v>139</v>
      </c>
      <c r="C12" s="523" t="s">
        <v>127</v>
      </c>
      <c r="D12" s="503"/>
      <c r="E12" s="524"/>
      <c r="F12" s="516" t="s">
        <v>134</v>
      </c>
      <c r="G12" s="516"/>
      <c r="H12" s="516"/>
      <c r="I12" s="516" t="s">
        <v>128</v>
      </c>
      <c r="J12" s="516"/>
      <c r="K12" s="517"/>
    </row>
    <row r="13" spans="2:12" s="8" customFormat="1" ht="21.75" customHeight="1">
      <c r="B13" s="56" t="s">
        <v>129</v>
      </c>
      <c r="C13" s="506">
        <v>3000</v>
      </c>
      <c r="D13" s="506"/>
      <c r="E13" s="506"/>
      <c r="F13" s="507">
        <f>入力シート!J9</f>
        <v>0</v>
      </c>
      <c r="G13" s="508"/>
      <c r="H13" s="57" t="s">
        <v>130</v>
      </c>
      <c r="I13" s="509">
        <f>C13*F13</f>
        <v>0</v>
      </c>
      <c r="J13" s="510"/>
      <c r="K13" s="58" t="s">
        <v>131</v>
      </c>
    </row>
    <row r="14" spans="2:12" s="8" customFormat="1" ht="21.75" customHeight="1" thickBot="1">
      <c r="B14" s="65" t="s">
        <v>132</v>
      </c>
      <c r="C14" s="525">
        <v>3000</v>
      </c>
      <c r="D14" s="525"/>
      <c r="E14" s="525"/>
      <c r="F14" s="526">
        <f>入力シート!J10</f>
        <v>0</v>
      </c>
      <c r="G14" s="527"/>
      <c r="H14" s="66" t="s">
        <v>130</v>
      </c>
      <c r="I14" s="528">
        <f>C14*F14</f>
        <v>0</v>
      </c>
      <c r="J14" s="529"/>
      <c r="K14" s="67" t="s">
        <v>131</v>
      </c>
    </row>
    <row r="15" spans="2:12" s="8" customFormat="1" ht="21.75" customHeight="1" thickTop="1" thickBot="1">
      <c r="B15" s="64" t="s">
        <v>140</v>
      </c>
      <c r="C15" s="518"/>
      <c r="D15" s="519"/>
      <c r="E15" s="520"/>
      <c r="F15" s="521"/>
      <c r="G15" s="521"/>
      <c r="H15" s="521"/>
      <c r="I15" s="521"/>
      <c r="J15" s="521"/>
      <c r="K15" s="522"/>
    </row>
    <row r="16" spans="2:12" s="8" customFormat="1" ht="21.75" customHeight="1">
      <c r="B16" s="56" t="s">
        <v>129</v>
      </c>
      <c r="C16" s="506">
        <v>3000</v>
      </c>
      <c r="D16" s="506"/>
      <c r="E16" s="506"/>
      <c r="F16" s="507">
        <f>入力シート!J11</f>
        <v>0</v>
      </c>
      <c r="G16" s="508"/>
      <c r="H16" s="57" t="s">
        <v>130</v>
      </c>
      <c r="I16" s="509">
        <f>C16*F16</f>
        <v>0</v>
      </c>
      <c r="J16" s="510"/>
      <c r="K16" s="58" t="s">
        <v>131</v>
      </c>
    </row>
    <row r="17" spans="1:11" s="8" customFormat="1" ht="21.75" customHeight="1" thickBot="1">
      <c r="B17" s="60" t="s">
        <v>132</v>
      </c>
      <c r="C17" s="511">
        <v>3000</v>
      </c>
      <c r="D17" s="511"/>
      <c r="E17" s="511"/>
      <c r="F17" s="512">
        <f>入力シート!J12</f>
        <v>0</v>
      </c>
      <c r="G17" s="513"/>
      <c r="H17" s="61" t="s">
        <v>130</v>
      </c>
      <c r="I17" s="514">
        <f>C17*F17</f>
        <v>0</v>
      </c>
      <c r="J17" s="515"/>
      <c r="K17" s="62" t="s">
        <v>131</v>
      </c>
    </row>
    <row r="18" spans="1:11" s="8" customFormat="1" ht="21.75" customHeight="1" thickBot="1">
      <c r="B18" s="502" t="s">
        <v>141</v>
      </c>
      <c r="C18" s="503"/>
      <c r="D18" s="503"/>
      <c r="E18" s="503"/>
      <c r="F18" s="504">
        <f>SUM(F13:G14,F16:G17)</f>
        <v>0</v>
      </c>
      <c r="G18" s="505"/>
      <c r="H18" s="63" t="s">
        <v>130</v>
      </c>
      <c r="I18" s="500">
        <f>SUM(I13:J14,I16:J17)</f>
        <v>0</v>
      </c>
      <c r="J18" s="501"/>
      <c r="K18" s="63" t="s">
        <v>131</v>
      </c>
    </row>
    <row r="19" spans="1:11" s="8" customFormat="1" ht="21.75" customHeight="1">
      <c r="B19" s="8" t="s">
        <v>133</v>
      </c>
    </row>
    <row r="20" spans="1:11" s="8" customFormat="1" ht="21.75" customHeight="1"/>
    <row r="21" spans="1:11" s="8" customFormat="1" ht="21.75" customHeight="1"/>
    <row r="22" spans="1:11" s="8" customFormat="1" ht="21.75" customHeight="1">
      <c r="B22" s="53"/>
    </row>
    <row r="23" spans="1:11" s="8" customFormat="1" ht="21.75" customHeight="1">
      <c r="B23" s="53"/>
    </row>
    <row r="24" spans="1:11" s="8" customFormat="1" ht="21.75" customHeight="1">
      <c r="B24" s="53"/>
    </row>
    <row r="25" spans="1:11" s="8" customFormat="1" ht="21.75" customHeight="1">
      <c r="B25" s="53"/>
    </row>
    <row r="26" spans="1:11" s="8" customFormat="1" ht="21.75" customHeight="1">
      <c r="B26" s="53"/>
    </row>
    <row r="27" spans="1:11" s="8" customFormat="1" ht="21.7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1" s="8" customFormat="1" ht="21.7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1" s="8" customFormat="1" ht="21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1" s="8" customFormat="1" ht="21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1" s="8" customFormat="1" ht="21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1" s="8" customFormat="1" ht="21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1" s="8" customFormat="1" ht="21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 s="8" customFormat="1" ht="21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</row>
  </sheetData>
  <mergeCells count="26">
    <mergeCell ref="B3:J3"/>
    <mergeCell ref="B4:J4"/>
    <mergeCell ref="G7:K7"/>
    <mergeCell ref="G8:J8"/>
    <mergeCell ref="G6:I6"/>
    <mergeCell ref="I12:K12"/>
    <mergeCell ref="C13:E13"/>
    <mergeCell ref="F13:G13"/>
    <mergeCell ref="I13:J13"/>
    <mergeCell ref="C15:E15"/>
    <mergeCell ref="F15:H15"/>
    <mergeCell ref="I15:K15"/>
    <mergeCell ref="C12:E12"/>
    <mergeCell ref="F12:H12"/>
    <mergeCell ref="C14:E14"/>
    <mergeCell ref="F14:G14"/>
    <mergeCell ref="I14:J14"/>
    <mergeCell ref="I18:J18"/>
    <mergeCell ref="B18:E18"/>
    <mergeCell ref="F18:G18"/>
    <mergeCell ref="C16:E16"/>
    <mergeCell ref="F16:G16"/>
    <mergeCell ref="I16:J16"/>
    <mergeCell ref="C17:E17"/>
    <mergeCell ref="F17:G17"/>
    <mergeCell ref="I17:J17"/>
  </mergeCells>
  <phoneticPr fontId="3"/>
  <pageMargins left="0.78700000000000003" right="0.78700000000000003" top="0.54" bottom="0.98399999999999999" header="0.51200000000000001" footer="0.51200000000000001"/>
  <pageSetup paperSize="9" scale="9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workbookViewId="0">
      <selection activeCell="E8" sqref="E8"/>
    </sheetView>
  </sheetViews>
  <sheetFormatPr defaultColWidth="22.375" defaultRowHeight="13.5"/>
  <cols>
    <col min="1" max="1" width="15" customWidth="1"/>
    <col min="2" max="2" width="13.375" customWidth="1"/>
    <col min="3" max="5" width="18.375" customWidth="1"/>
    <col min="257" max="257" width="15" customWidth="1"/>
    <col min="258" max="258" width="13.375" customWidth="1"/>
    <col min="259" max="261" width="18.375" customWidth="1"/>
    <col min="513" max="513" width="15" customWidth="1"/>
    <col min="514" max="514" width="13.375" customWidth="1"/>
    <col min="515" max="517" width="18.375" customWidth="1"/>
    <col min="769" max="769" width="15" customWidth="1"/>
    <col min="770" max="770" width="13.375" customWidth="1"/>
    <col min="771" max="773" width="18.375" customWidth="1"/>
    <col min="1025" max="1025" width="15" customWidth="1"/>
    <col min="1026" max="1026" width="13.375" customWidth="1"/>
    <col min="1027" max="1029" width="18.375" customWidth="1"/>
    <col min="1281" max="1281" width="15" customWidth="1"/>
    <col min="1282" max="1282" width="13.375" customWidth="1"/>
    <col min="1283" max="1285" width="18.375" customWidth="1"/>
    <col min="1537" max="1537" width="15" customWidth="1"/>
    <col min="1538" max="1538" width="13.375" customWidth="1"/>
    <col min="1539" max="1541" width="18.375" customWidth="1"/>
    <col min="1793" max="1793" width="15" customWidth="1"/>
    <col min="1794" max="1794" width="13.375" customWidth="1"/>
    <col min="1795" max="1797" width="18.375" customWidth="1"/>
    <col min="2049" max="2049" width="15" customWidth="1"/>
    <col min="2050" max="2050" width="13.375" customWidth="1"/>
    <col min="2051" max="2053" width="18.375" customWidth="1"/>
    <col min="2305" max="2305" width="15" customWidth="1"/>
    <col min="2306" max="2306" width="13.375" customWidth="1"/>
    <col min="2307" max="2309" width="18.375" customWidth="1"/>
    <col min="2561" max="2561" width="15" customWidth="1"/>
    <col min="2562" max="2562" width="13.375" customWidth="1"/>
    <col min="2563" max="2565" width="18.375" customWidth="1"/>
    <col min="2817" max="2817" width="15" customWidth="1"/>
    <col min="2818" max="2818" width="13.375" customWidth="1"/>
    <col min="2819" max="2821" width="18.375" customWidth="1"/>
    <col min="3073" max="3073" width="15" customWidth="1"/>
    <col min="3074" max="3074" width="13.375" customWidth="1"/>
    <col min="3075" max="3077" width="18.375" customWidth="1"/>
    <col min="3329" max="3329" width="15" customWidth="1"/>
    <col min="3330" max="3330" width="13.375" customWidth="1"/>
    <col min="3331" max="3333" width="18.375" customWidth="1"/>
    <col min="3585" max="3585" width="15" customWidth="1"/>
    <col min="3586" max="3586" width="13.375" customWidth="1"/>
    <col min="3587" max="3589" width="18.375" customWidth="1"/>
    <col min="3841" max="3841" width="15" customWidth="1"/>
    <col min="3842" max="3842" width="13.375" customWidth="1"/>
    <col min="3843" max="3845" width="18.375" customWidth="1"/>
    <col min="4097" max="4097" width="15" customWidth="1"/>
    <col min="4098" max="4098" width="13.375" customWidth="1"/>
    <col min="4099" max="4101" width="18.375" customWidth="1"/>
    <col min="4353" max="4353" width="15" customWidth="1"/>
    <col min="4354" max="4354" width="13.375" customWidth="1"/>
    <col min="4355" max="4357" width="18.375" customWidth="1"/>
    <col min="4609" max="4609" width="15" customWidth="1"/>
    <col min="4610" max="4610" width="13.375" customWidth="1"/>
    <col min="4611" max="4613" width="18.375" customWidth="1"/>
    <col min="4865" max="4865" width="15" customWidth="1"/>
    <col min="4866" max="4866" width="13.375" customWidth="1"/>
    <col min="4867" max="4869" width="18.375" customWidth="1"/>
    <col min="5121" max="5121" width="15" customWidth="1"/>
    <col min="5122" max="5122" width="13.375" customWidth="1"/>
    <col min="5123" max="5125" width="18.375" customWidth="1"/>
    <col min="5377" max="5377" width="15" customWidth="1"/>
    <col min="5378" max="5378" width="13.375" customWidth="1"/>
    <col min="5379" max="5381" width="18.375" customWidth="1"/>
    <col min="5633" max="5633" width="15" customWidth="1"/>
    <col min="5634" max="5634" width="13.375" customWidth="1"/>
    <col min="5635" max="5637" width="18.375" customWidth="1"/>
    <col min="5889" max="5889" width="15" customWidth="1"/>
    <col min="5890" max="5890" width="13.375" customWidth="1"/>
    <col min="5891" max="5893" width="18.375" customWidth="1"/>
    <col min="6145" max="6145" width="15" customWidth="1"/>
    <col min="6146" max="6146" width="13.375" customWidth="1"/>
    <col min="6147" max="6149" width="18.375" customWidth="1"/>
    <col min="6401" max="6401" width="15" customWidth="1"/>
    <col min="6402" max="6402" width="13.375" customWidth="1"/>
    <col min="6403" max="6405" width="18.375" customWidth="1"/>
    <col min="6657" max="6657" width="15" customWidth="1"/>
    <col min="6658" max="6658" width="13.375" customWidth="1"/>
    <col min="6659" max="6661" width="18.375" customWidth="1"/>
    <col min="6913" max="6913" width="15" customWidth="1"/>
    <col min="6914" max="6914" width="13.375" customWidth="1"/>
    <col min="6915" max="6917" width="18.375" customWidth="1"/>
    <col min="7169" max="7169" width="15" customWidth="1"/>
    <col min="7170" max="7170" width="13.375" customWidth="1"/>
    <col min="7171" max="7173" width="18.375" customWidth="1"/>
    <col min="7425" max="7425" width="15" customWidth="1"/>
    <col min="7426" max="7426" width="13.375" customWidth="1"/>
    <col min="7427" max="7429" width="18.375" customWidth="1"/>
    <col min="7681" max="7681" width="15" customWidth="1"/>
    <col min="7682" max="7682" width="13.375" customWidth="1"/>
    <col min="7683" max="7685" width="18.375" customWidth="1"/>
    <col min="7937" max="7937" width="15" customWidth="1"/>
    <col min="7938" max="7938" width="13.375" customWidth="1"/>
    <col min="7939" max="7941" width="18.375" customWidth="1"/>
    <col min="8193" max="8193" width="15" customWidth="1"/>
    <col min="8194" max="8194" width="13.375" customWidth="1"/>
    <col min="8195" max="8197" width="18.375" customWidth="1"/>
    <col min="8449" max="8449" width="15" customWidth="1"/>
    <col min="8450" max="8450" width="13.375" customWidth="1"/>
    <col min="8451" max="8453" width="18.375" customWidth="1"/>
    <col min="8705" max="8705" width="15" customWidth="1"/>
    <col min="8706" max="8706" width="13.375" customWidth="1"/>
    <col min="8707" max="8709" width="18.375" customWidth="1"/>
    <col min="8961" max="8961" width="15" customWidth="1"/>
    <col min="8962" max="8962" width="13.375" customWidth="1"/>
    <col min="8963" max="8965" width="18.375" customWidth="1"/>
    <col min="9217" max="9217" width="15" customWidth="1"/>
    <col min="9218" max="9218" width="13.375" customWidth="1"/>
    <col min="9219" max="9221" width="18.375" customWidth="1"/>
    <col min="9473" max="9473" width="15" customWidth="1"/>
    <col min="9474" max="9474" width="13.375" customWidth="1"/>
    <col min="9475" max="9477" width="18.375" customWidth="1"/>
    <col min="9729" max="9729" width="15" customWidth="1"/>
    <col min="9730" max="9730" width="13.375" customWidth="1"/>
    <col min="9731" max="9733" width="18.375" customWidth="1"/>
    <col min="9985" max="9985" width="15" customWidth="1"/>
    <col min="9986" max="9986" width="13.375" customWidth="1"/>
    <col min="9987" max="9989" width="18.375" customWidth="1"/>
    <col min="10241" max="10241" width="15" customWidth="1"/>
    <col min="10242" max="10242" width="13.375" customWidth="1"/>
    <col min="10243" max="10245" width="18.375" customWidth="1"/>
    <col min="10497" max="10497" width="15" customWidth="1"/>
    <col min="10498" max="10498" width="13.375" customWidth="1"/>
    <col min="10499" max="10501" width="18.375" customWidth="1"/>
    <col min="10753" max="10753" width="15" customWidth="1"/>
    <col min="10754" max="10754" width="13.375" customWidth="1"/>
    <col min="10755" max="10757" width="18.375" customWidth="1"/>
    <col min="11009" max="11009" width="15" customWidth="1"/>
    <col min="11010" max="11010" width="13.375" customWidth="1"/>
    <col min="11011" max="11013" width="18.375" customWidth="1"/>
    <col min="11265" max="11265" width="15" customWidth="1"/>
    <col min="11266" max="11266" width="13.375" customWidth="1"/>
    <col min="11267" max="11269" width="18.375" customWidth="1"/>
    <col min="11521" max="11521" width="15" customWidth="1"/>
    <col min="11522" max="11522" width="13.375" customWidth="1"/>
    <col min="11523" max="11525" width="18.375" customWidth="1"/>
    <col min="11777" max="11777" width="15" customWidth="1"/>
    <col min="11778" max="11778" width="13.375" customWidth="1"/>
    <col min="11779" max="11781" width="18.375" customWidth="1"/>
    <col min="12033" max="12033" width="15" customWidth="1"/>
    <col min="12034" max="12034" width="13.375" customWidth="1"/>
    <col min="12035" max="12037" width="18.375" customWidth="1"/>
    <col min="12289" max="12289" width="15" customWidth="1"/>
    <col min="12290" max="12290" width="13.375" customWidth="1"/>
    <col min="12291" max="12293" width="18.375" customWidth="1"/>
    <col min="12545" max="12545" width="15" customWidth="1"/>
    <col min="12546" max="12546" width="13.375" customWidth="1"/>
    <col min="12547" max="12549" width="18.375" customWidth="1"/>
    <col min="12801" max="12801" width="15" customWidth="1"/>
    <col min="12802" max="12802" width="13.375" customWidth="1"/>
    <col min="12803" max="12805" width="18.375" customWidth="1"/>
    <col min="13057" max="13057" width="15" customWidth="1"/>
    <col min="13058" max="13058" width="13.375" customWidth="1"/>
    <col min="13059" max="13061" width="18.375" customWidth="1"/>
    <col min="13313" max="13313" width="15" customWidth="1"/>
    <col min="13314" max="13314" width="13.375" customWidth="1"/>
    <col min="13315" max="13317" width="18.375" customWidth="1"/>
    <col min="13569" max="13569" width="15" customWidth="1"/>
    <col min="13570" max="13570" width="13.375" customWidth="1"/>
    <col min="13571" max="13573" width="18.375" customWidth="1"/>
    <col min="13825" max="13825" width="15" customWidth="1"/>
    <col min="13826" max="13826" width="13.375" customWidth="1"/>
    <col min="13827" max="13829" width="18.375" customWidth="1"/>
    <col min="14081" max="14081" width="15" customWidth="1"/>
    <col min="14082" max="14082" width="13.375" customWidth="1"/>
    <col min="14083" max="14085" width="18.375" customWidth="1"/>
    <col min="14337" max="14337" width="15" customWidth="1"/>
    <col min="14338" max="14338" width="13.375" customWidth="1"/>
    <col min="14339" max="14341" width="18.375" customWidth="1"/>
    <col min="14593" max="14593" width="15" customWidth="1"/>
    <col min="14594" max="14594" width="13.375" customWidth="1"/>
    <col min="14595" max="14597" width="18.375" customWidth="1"/>
    <col min="14849" max="14849" width="15" customWidth="1"/>
    <col min="14850" max="14850" width="13.375" customWidth="1"/>
    <col min="14851" max="14853" width="18.375" customWidth="1"/>
    <col min="15105" max="15105" width="15" customWidth="1"/>
    <col min="15106" max="15106" width="13.375" customWidth="1"/>
    <col min="15107" max="15109" width="18.375" customWidth="1"/>
    <col min="15361" max="15361" width="15" customWidth="1"/>
    <col min="15362" max="15362" width="13.375" customWidth="1"/>
    <col min="15363" max="15365" width="18.375" customWidth="1"/>
    <col min="15617" max="15617" width="15" customWidth="1"/>
    <col min="15618" max="15618" width="13.375" customWidth="1"/>
    <col min="15619" max="15621" width="18.375" customWidth="1"/>
    <col min="15873" max="15873" width="15" customWidth="1"/>
    <col min="15874" max="15874" width="13.375" customWidth="1"/>
    <col min="15875" max="15877" width="18.375" customWidth="1"/>
    <col min="16129" max="16129" width="15" customWidth="1"/>
    <col min="16130" max="16130" width="13.375" customWidth="1"/>
    <col min="16131" max="16133" width="18.375" customWidth="1"/>
  </cols>
  <sheetData>
    <row r="1" spans="1:5" ht="17.25">
      <c r="A1" s="531" t="s">
        <v>355</v>
      </c>
      <c r="B1" s="531"/>
      <c r="C1" s="531"/>
      <c r="D1" s="531"/>
      <c r="E1" s="531"/>
    </row>
    <row r="2" spans="1:5" ht="17.25">
      <c r="A2" s="531" t="s">
        <v>356</v>
      </c>
      <c r="B2" s="531"/>
      <c r="C2" s="531"/>
      <c r="D2" s="531"/>
      <c r="E2" s="531"/>
    </row>
    <row r="4" spans="1:5" ht="55.5" customHeight="1">
      <c r="A4" s="533" t="s">
        <v>357</v>
      </c>
      <c r="B4" s="543">
        <f>入力シート!C3</f>
        <v>0</v>
      </c>
      <c r="C4" s="544"/>
      <c r="D4" s="544"/>
      <c r="E4" s="541" t="s">
        <v>358</v>
      </c>
    </row>
    <row r="5" spans="1:5" ht="55.5" customHeight="1">
      <c r="A5" s="532" t="s">
        <v>359</v>
      </c>
      <c r="B5" s="542"/>
      <c r="C5" s="542"/>
      <c r="D5" s="542"/>
      <c r="E5" s="542"/>
    </row>
    <row r="6" spans="1:5" ht="55.5" customHeight="1">
      <c r="A6" s="532" t="s">
        <v>360</v>
      </c>
      <c r="B6" s="533" t="s">
        <v>361</v>
      </c>
      <c r="C6" s="534"/>
      <c r="D6" s="534"/>
      <c r="E6" s="535"/>
    </row>
    <row r="7" spans="1:5" ht="55.5" customHeight="1">
      <c r="A7" s="536" t="s">
        <v>362</v>
      </c>
      <c r="B7" s="532" t="s">
        <v>363</v>
      </c>
      <c r="C7" s="532" t="s">
        <v>364</v>
      </c>
      <c r="D7" s="532" t="s">
        <v>365</v>
      </c>
      <c r="E7" s="532" t="s">
        <v>366</v>
      </c>
    </row>
    <row r="8" spans="1:5" ht="55.5" customHeight="1">
      <c r="A8" s="536"/>
      <c r="B8" s="532" t="s">
        <v>367</v>
      </c>
      <c r="C8" s="537"/>
      <c r="D8" s="538">
        <v>500</v>
      </c>
      <c r="E8" s="537">
        <f>C8*D8</f>
        <v>0</v>
      </c>
    </row>
    <row r="9" spans="1:5" ht="55.5" customHeight="1">
      <c r="A9" s="536"/>
      <c r="B9" s="532" t="s">
        <v>368</v>
      </c>
      <c r="C9" s="537"/>
      <c r="D9" s="538">
        <v>500</v>
      </c>
      <c r="E9" s="537">
        <f>C9*D9</f>
        <v>0</v>
      </c>
    </row>
    <row r="10" spans="1:5" ht="55.5" customHeight="1">
      <c r="A10" s="536"/>
      <c r="B10" s="532" t="s">
        <v>369</v>
      </c>
      <c r="C10" s="537">
        <f>SUM(C8:C9)</f>
        <v>0</v>
      </c>
      <c r="D10" s="539"/>
      <c r="E10" s="537">
        <f>SUM(E8:E9)</f>
        <v>0</v>
      </c>
    </row>
    <row r="11" spans="1:5" ht="18.75">
      <c r="E11" s="540" t="s">
        <v>370</v>
      </c>
    </row>
  </sheetData>
  <mergeCells count="6">
    <mergeCell ref="A1:E1"/>
    <mergeCell ref="A2:E2"/>
    <mergeCell ref="B5:E5"/>
    <mergeCell ref="C6:E6"/>
    <mergeCell ref="A7:A10"/>
    <mergeCell ref="B4:D4"/>
  </mergeCells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2</vt:i4>
      </vt:variant>
    </vt:vector>
  </HeadingPairs>
  <TitlesOfParts>
    <vt:vector size="9" baseType="lpstr">
      <vt:lpstr>入力例</vt:lpstr>
      <vt:lpstr>入力シート</vt:lpstr>
      <vt:lpstr>様式１</vt:lpstr>
      <vt:lpstr>様式2</vt:lpstr>
      <vt:lpstr>様式３</vt:lpstr>
      <vt:lpstr>様式４</vt:lpstr>
      <vt:lpstr>プログラム申込用紙</vt:lpstr>
      <vt:lpstr>様式2!Print_Area</vt:lpstr>
      <vt:lpstr>様式３!Print_Area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東北高等学校</dc:creator>
  <cp:lastModifiedBy>jitensha</cp:lastModifiedBy>
  <cp:lastPrinted>2014-06-04T03:12:31Z</cp:lastPrinted>
  <dcterms:created xsi:type="dcterms:W3CDTF">2004-05-12T01:12:15Z</dcterms:created>
  <dcterms:modified xsi:type="dcterms:W3CDTF">2015-05-27T04:21:55Z</dcterms:modified>
</cp:coreProperties>
</file>