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60" tabRatio="861" activeTab="3"/>
  </bookViews>
  <sheets>
    <sheet name="入力方法" sheetId="1" r:id="rId1"/>
    <sheet name="入力フォーム 男子" sheetId="2" r:id="rId2"/>
    <sheet name="入力フォーム 女子" sheetId="3" r:id="rId3"/>
    <sheet name="様式1-1" sheetId="4" r:id="rId4"/>
    <sheet name="様式1-2(女子ｵｰﾌﾟﾝ)" sheetId="5" r:id="rId5"/>
    <sheet name="様式2" sheetId="6" r:id="rId6"/>
    <sheet name="様式3" sheetId="7" r:id="rId7"/>
    <sheet name="集計" sheetId="8" r:id="rId8"/>
    <sheet name="参加者" sheetId="9" r:id="rId9"/>
  </sheets>
  <definedNames>
    <definedName name="_xlnm.Print_Area" localSheetId="5">'様式2'!$A$1:$V$95</definedName>
  </definedNames>
  <calcPr fullCalcOnLoad="1"/>
</workbook>
</file>

<file path=xl/sharedStrings.xml><?xml version="1.0" encoding="utf-8"?>
<sst xmlns="http://schemas.openxmlformats.org/spreadsheetml/2006/main" count="575" uniqueCount="297">
  <si>
    <t>※</t>
  </si>
  <si>
    <t>学校所在地</t>
  </si>
  <si>
    <t>スプリント</t>
  </si>
  <si>
    <t>学年</t>
  </si>
  <si>
    <t>学年</t>
  </si>
  <si>
    <t>ライセンス番号</t>
  </si>
  <si>
    <t>ライセンス番号</t>
  </si>
  <si>
    <t>ポイント・レース</t>
  </si>
  <si>
    <t>承認欄</t>
  </si>
  <si>
    <t>平成　　　　年　　　　月　　　　日</t>
  </si>
  <si>
    <t>（Ａ）高等学校長氏名・職印</t>
  </si>
  <si>
    <t>都県名</t>
  </si>
  <si>
    <t>都県名</t>
  </si>
  <si>
    <t>学校所在地</t>
  </si>
  <si>
    <t>（Ａ）上記の者は本校在学生徒で、標記大会に出場することを認め、参加申し込みいたします。</t>
  </si>
  <si>
    <t>（Ｂ）上記の者は本（都・県）代表として、標記大会に出場することを認め、参加申し込みいたします。</t>
  </si>
  <si>
    <t>到着予定日時</t>
  </si>
  <si>
    <t>連絡責任者</t>
  </si>
  <si>
    <t>引率責任者名</t>
  </si>
  <si>
    <t>下記のとおり宿泊申し込みをいたします。</t>
  </si>
  <si>
    <t>都県名</t>
  </si>
  <si>
    <t>ケイリン</t>
  </si>
  <si>
    <t>個人ロードレース</t>
  </si>
  <si>
    <t>チーム・スプリント</t>
  </si>
  <si>
    <t>人</t>
  </si>
  <si>
    <t>スクラッチ・レース</t>
  </si>
  <si>
    <t>例</t>
  </si>
  <si>
    <t>住所</t>
  </si>
  <si>
    <t>金</t>
  </si>
  <si>
    <t>土</t>
  </si>
  <si>
    <t>女</t>
  </si>
  <si>
    <t>監督等</t>
  </si>
  <si>
    <t>男</t>
  </si>
  <si>
    <t>選手</t>
  </si>
  <si>
    <t>合計</t>
  </si>
  <si>
    <t>計</t>
  </si>
  <si>
    <t>時</t>
  </si>
  <si>
    <t>氏名</t>
  </si>
  <si>
    <t>学校名</t>
  </si>
  <si>
    <t>宿泊料金</t>
  </si>
  <si>
    <t>延べ人数</t>
  </si>
  <si>
    <t>宿泊日</t>
  </si>
  <si>
    <t>学校名</t>
  </si>
  <si>
    <t>学校長名</t>
  </si>
  <si>
    <t>普通車・ワゴン車・マイクロバス・電車・その他</t>
  </si>
  <si>
    <t>原則として、宿泊は全期間とします。(女子は除く）</t>
  </si>
  <si>
    <t>４ｋｍ速度競走</t>
  </si>
  <si>
    <t>４ｋｍチーム・パーシュート</t>
  </si>
  <si>
    <t>（Ｂ）高体連会長氏名・職印</t>
  </si>
  <si>
    <t>様式３</t>
  </si>
  <si>
    <t>日</t>
  </si>
  <si>
    <t>年</t>
  </si>
  <si>
    <t>月</t>
  </si>
  <si>
    <t>ﾗｲｾﾝｽ番号</t>
  </si>
  <si>
    <t>学校名</t>
  </si>
  <si>
    <t>電話番号</t>
  </si>
  <si>
    <t xml:space="preserve">様式１－１
</t>
  </si>
  <si>
    <t xml:space="preserve">様式１－２
</t>
  </si>
  <si>
    <t>スクラッチ</t>
  </si>
  <si>
    <t>女子ロードレース</t>
  </si>
  <si>
    <t>選手</t>
  </si>
  <si>
    <t>種目</t>
  </si>
  <si>
    <t>氏名</t>
  </si>
  <si>
    <t>ふりがな</t>
  </si>
  <si>
    <t>学年</t>
  </si>
  <si>
    <t>公式記録等</t>
  </si>
  <si>
    <t>ロード</t>
  </si>
  <si>
    <t>3kmｲﾝﾃﾞｨｳﾞｨﾃﾞｭｱﾙ･ﾊﾟｰｼｭｰﾄ</t>
  </si>
  <si>
    <t>生年月日</t>
  </si>
  <si>
    <t>平　成　　　　年　　　　月　　　　日</t>
  </si>
  <si>
    <t>種目</t>
  </si>
  <si>
    <t>備考</t>
  </si>
  <si>
    <t>選手氏名</t>
  </si>
  <si>
    <t xml:space="preserve">  参 　　加　　 申　　 込　　 書</t>
  </si>
  <si>
    <t>メカニシャンが生徒の場合でも、上記の監督等の欄に記入してください。ただし、その旨下記の特記事項欄に記入して</t>
  </si>
  <si>
    <t>連絡先電話番号</t>
  </si>
  <si>
    <t>台</t>
  </si>
  <si>
    <t>携帯電話</t>
  </si>
  <si>
    <t>特記事項</t>
  </si>
  <si>
    <t>来都手段</t>
  </si>
  <si>
    <t>平成</t>
  </si>
  <si>
    <t>午前</t>
  </si>
  <si>
    <t>午後</t>
  </si>
  <si>
    <t>・</t>
  </si>
  <si>
    <t>チーム・スプリント</t>
  </si>
  <si>
    <t>生年月日</t>
  </si>
  <si>
    <t>スクラッチ</t>
  </si>
  <si>
    <t>ポイント・レース</t>
  </si>
  <si>
    <t>4km速度競走</t>
  </si>
  <si>
    <t>ﾗｲｾﾝｽ番号</t>
  </si>
  <si>
    <t>トラック（個人）</t>
  </si>
  <si>
    <t>トラック（団体）</t>
  </si>
  <si>
    <t>補欠</t>
  </si>
  <si>
    <t>チーム・スプリント</t>
  </si>
  <si>
    <t>4kmチーム・パーシュート</t>
  </si>
  <si>
    <t>トラック</t>
  </si>
  <si>
    <t>個人ロード・レース</t>
  </si>
  <si>
    <t>種目名</t>
  </si>
  <si>
    <t>略称</t>
  </si>
  <si>
    <t>監督・メカニシャン</t>
  </si>
  <si>
    <t>監督</t>
  </si>
  <si>
    <t>メカ</t>
  </si>
  <si>
    <t>正式名称</t>
  </si>
  <si>
    <t>都県名</t>
  </si>
  <si>
    <t>級</t>
  </si>
  <si>
    <t>番号</t>
  </si>
  <si>
    <t>No.</t>
  </si>
  <si>
    <t>1kmタイム・トライアル</t>
  </si>
  <si>
    <t>1kmタイム・トライアル</t>
  </si>
  <si>
    <t>スプリント</t>
  </si>
  <si>
    <t>スプリント</t>
  </si>
  <si>
    <t>ポイント・レース</t>
  </si>
  <si>
    <t>ポイント・レース</t>
  </si>
  <si>
    <t>3kmｲﾝﾃﾞｨｳﾞｨﾃﾞｭｱﾙ･ﾊﾟｰｼｭｰﾄ</t>
  </si>
  <si>
    <t>スクラッチ</t>
  </si>
  <si>
    <t>スクラッチ</t>
  </si>
  <si>
    <t>ケイリン</t>
  </si>
  <si>
    <t>ケイリン</t>
  </si>
  <si>
    <t>チーム・スプリント</t>
  </si>
  <si>
    <t>4kmチーム・パーシュート</t>
  </si>
  <si>
    <t>ふりがな</t>
  </si>
  <si>
    <t>女子個人ロード・レース</t>
  </si>
  <si>
    <t>学年</t>
  </si>
  <si>
    <t>ベストタイム</t>
  </si>
  <si>
    <t>予選会タイム</t>
  </si>
  <si>
    <t>予選会のタイム</t>
  </si>
  <si>
    <t>予選会決勝順位</t>
  </si>
  <si>
    <t>予選会の最良タイム</t>
  </si>
  <si>
    <t>順位</t>
  </si>
  <si>
    <t>公式記録</t>
  </si>
  <si>
    <t>200mのハロンタイム</t>
  </si>
  <si>
    <t>ベストタイム</t>
  </si>
  <si>
    <t>TT</t>
  </si>
  <si>
    <t>SP</t>
  </si>
  <si>
    <t>PR</t>
  </si>
  <si>
    <t>MR</t>
  </si>
  <si>
    <t>IP</t>
  </si>
  <si>
    <t>SC</t>
  </si>
  <si>
    <t>KR</t>
  </si>
  <si>
    <t>TS</t>
  </si>
  <si>
    <t>TP</t>
  </si>
  <si>
    <t>RR</t>
  </si>
  <si>
    <t>トラック個人</t>
  </si>
  <si>
    <t>トラック団体</t>
  </si>
  <si>
    <t>トラック個人種目</t>
  </si>
  <si>
    <t>トラック合計</t>
  </si>
  <si>
    <t>円(税込み、３食）</t>
  </si>
  <si>
    <r>
      <t xml:space="preserve">ﾀｲﾑ </t>
    </r>
    <r>
      <rPr>
        <b/>
        <sz val="11"/>
        <color indexed="10"/>
        <rFont val="HGS明朝B"/>
        <family val="1"/>
      </rPr>
      <t>1/1000</t>
    </r>
  </si>
  <si>
    <t>（間は1文字空ける）</t>
  </si>
  <si>
    <t>予選タイム</t>
  </si>
  <si>
    <t>ベストタイム</t>
  </si>
  <si>
    <t>←  競輪場の初日の開門時間は午前10時を予定しています</t>
  </si>
  <si>
    <t>ください。記入がない場合は、監督と同室になることがあります。</t>
  </si>
  <si>
    <t>区分</t>
  </si>
  <si>
    <t>ﾛｰﾄﾞ</t>
  </si>
  <si>
    <t>メカ</t>
  </si>
  <si>
    <t>TT</t>
  </si>
  <si>
    <t>SP</t>
  </si>
  <si>
    <t>PR</t>
  </si>
  <si>
    <t>MR</t>
  </si>
  <si>
    <t>IP</t>
  </si>
  <si>
    <t>SC</t>
  </si>
  <si>
    <t>KR</t>
  </si>
  <si>
    <t>FTT</t>
  </si>
  <si>
    <t>FIP</t>
  </si>
  <si>
    <t>IRR</t>
  </si>
  <si>
    <t>FIRR</t>
  </si>
  <si>
    <t>宿泊</t>
  </si>
  <si>
    <t>オープン</t>
  </si>
  <si>
    <t>個人</t>
  </si>
  <si>
    <t>団体</t>
  </si>
  <si>
    <t>メカ</t>
  </si>
  <si>
    <t>トラック</t>
  </si>
  <si>
    <t>ロード</t>
  </si>
  <si>
    <t>オープン</t>
  </si>
  <si>
    <t>IRR</t>
  </si>
  <si>
    <t>ﾛｰﾄﾞ</t>
  </si>
  <si>
    <t>TS</t>
  </si>
  <si>
    <t>TP</t>
  </si>
  <si>
    <t>FTT</t>
  </si>
  <si>
    <t>FIP</t>
  </si>
  <si>
    <t>FIRR</t>
  </si>
  <si>
    <t>TT</t>
  </si>
  <si>
    <t>SP</t>
  </si>
  <si>
    <t>PR</t>
  </si>
  <si>
    <t>MR</t>
  </si>
  <si>
    <t>IP</t>
  </si>
  <si>
    <t>SC</t>
  </si>
  <si>
    <t>KR</t>
  </si>
  <si>
    <t>TS</t>
  </si>
  <si>
    <t>TP</t>
  </si>
  <si>
    <t>ロード</t>
  </si>
  <si>
    <t>(平成で6桁)</t>
  </si>
  <si>
    <r>
      <rPr>
        <sz val="11"/>
        <rFont val="ＭＳ 明朝"/>
        <family val="1"/>
      </rPr>
      <t>入力フォームに必要事項を入力すると、次の３種類の書類を作成することができます。</t>
    </r>
  </si>
  <si>
    <r>
      <rPr>
        <sz val="11"/>
        <rFont val="ＭＳ 明朝"/>
        <family val="1"/>
      </rPr>
      <t>（様式１）　参加申込書</t>
    </r>
  </si>
  <si>
    <r>
      <rPr>
        <sz val="11"/>
        <rFont val="ＭＳ 明朝"/>
        <family val="1"/>
      </rPr>
      <t>（様式２）　参加選手個人票</t>
    </r>
  </si>
  <si>
    <r>
      <rPr>
        <sz val="11"/>
        <rFont val="ＭＳ 明朝"/>
        <family val="1"/>
      </rPr>
      <t>（様式３）　宿泊申込書</t>
    </r>
  </si>
  <si>
    <r>
      <rPr>
        <b/>
        <sz val="12"/>
        <rFont val="ＭＳ 明朝"/>
        <family val="1"/>
      </rPr>
      <t>１．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入力方法</t>
    </r>
  </si>
  <si>
    <r>
      <rPr>
        <b/>
        <sz val="12"/>
        <rFont val="ＭＳ 明朝"/>
        <family val="1"/>
      </rPr>
      <t>①「入力フォーム」（男女別）に、例を参考にして必要事項を入力して下さい。</t>
    </r>
  </si>
  <si>
    <r>
      <rPr>
        <sz val="11"/>
        <rFont val="ＭＳ 明朝"/>
        <family val="1"/>
      </rPr>
      <t>注意事項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</si>
  <si>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都県名には「都」や「県」は入れない。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</si>
  <si>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スプリントの公式記録（タイム）は予選タイムを入力する。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</si>
  <si>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出場しない項目は、空欄のままにしておくこと。</t>
    </r>
  </si>
  <si>
    <r>
      <rPr>
        <b/>
        <sz val="12"/>
        <rFont val="ＭＳ 明朝"/>
        <family val="1"/>
      </rPr>
      <t>２．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提出書類・データ</t>
    </r>
  </si>
  <si>
    <r>
      <rPr>
        <b/>
        <sz val="12"/>
        <rFont val="ＭＳ 明朝"/>
        <family val="1"/>
      </rPr>
      <t>３．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その他</t>
    </r>
  </si>
  <si>
    <r>
      <rPr>
        <sz val="11"/>
        <rFont val="ＭＳ 明朝"/>
        <family val="1"/>
      </rPr>
      <t>入力や印刷の際に不備が見つかる可能性があります。お気づきの点がありましたら下記アドレス</t>
    </r>
  </si>
  <si>
    <r>
      <rPr>
        <sz val="11"/>
        <rFont val="ＭＳ 明朝"/>
        <family val="1"/>
      </rPr>
      <t>へお問い合わせ下さい。</t>
    </r>
  </si>
  <si>
    <r>
      <rPr>
        <sz val="14"/>
        <rFont val="ＭＳ 明朝"/>
        <family val="1"/>
      </rPr>
      <t>※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各都県の委員長の先生方</t>
    </r>
  </si>
  <si>
    <r>
      <rPr>
        <sz val="11"/>
        <rFont val="ＭＳ 明朝"/>
        <family val="1"/>
      </rPr>
      <t>次の点にご留意下さい。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</si>
  <si>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「氏名」と「ふりがな」の姓と名の間は全角スペース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文字分を空ける。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</si>
  <si>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住所は都県名は省略し、市町村名から入力し、番地も含め全て「全角」で表記する。</t>
    </r>
  </si>
  <si>
    <t>様式２-２</t>
  </si>
  <si>
    <t>様式２-１</t>
  </si>
  <si>
    <t>m</t>
  </si>
  <si>
    <t>ベストタイム</t>
  </si>
  <si>
    <t>ｍ</t>
  </si>
  <si>
    <t>400m換算ﾀｲﾑ</t>
  </si>
  <si>
    <t>１ｋｍタイム・トライアル</t>
  </si>
  <si>
    <t>３ｋｍｲﾝﾃﾞｨｳﾞｨﾃﾞｭｱﾙ･ﾊﾟｰｼｭｰﾄ</t>
  </si>
  <si>
    <t>２ｋｍｲﾝﾃﾞｨｳﾞｨﾃﾞｭｱﾙ･ﾊﾟｰｼｭｰﾄ</t>
  </si>
  <si>
    <t>４ｋｍチーム・パーシュート</t>
  </si>
  <si>
    <t>女子５００ｍﾀｲﾑ･ﾄﾗｲｱﾙ</t>
  </si>
  <si>
    <t>５００ｍタイム・トライアル</t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</si>
  <si>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チーム・スプリントは周長（</t>
    </r>
    <r>
      <rPr>
        <sz val="11"/>
        <rFont val="Century"/>
        <family val="1"/>
      </rPr>
      <t xml:space="preserve">333 </t>
    </r>
    <r>
      <rPr>
        <sz val="11"/>
        <rFont val="ＭＳ 明朝"/>
        <family val="1"/>
      </rPr>
      <t>または</t>
    </r>
    <r>
      <rPr>
        <sz val="11"/>
        <rFont val="Century"/>
        <family val="1"/>
      </rPr>
      <t xml:space="preserve"> 400 </t>
    </r>
    <r>
      <rPr>
        <sz val="11"/>
        <rFont val="ＭＳ 明朝"/>
        <family val="1"/>
      </rPr>
      <t>または</t>
    </r>
    <r>
      <rPr>
        <sz val="11"/>
        <rFont val="Century"/>
        <family val="1"/>
      </rPr>
      <t xml:space="preserve"> 500</t>
    </r>
    <r>
      <rPr>
        <sz val="11"/>
        <rFont val="ＭＳ 明朝"/>
        <family val="1"/>
      </rPr>
      <t>）を必ず選択する。</t>
    </r>
  </si>
  <si>
    <t>７日（金）</t>
  </si>
  <si>
    <t>選手名</t>
  </si>
  <si>
    <t>ふりがな</t>
  </si>
  <si>
    <t>監督</t>
  </si>
  <si>
    <t>ﾒｶﾆｼｬﾝ</t>
  </si>
  <si>
    <t>補欠選手</t>
  </si>
  <si>
    <t>補欠選手</t>
  </si>
  <si>
    <t>４ｋｍチーム・　　パーシュート</t>
  </si>
  <si>
    <t>種目名</t>
  </si>
  <si>
    <t>略称</t>
  </si>
  <si>
    <t>ふりがな</t>
  </si>
  <si>
    <t>１ｋｍタイムトライアル</t>
  </si>
  <si>
    <t>　　　　　　　　（「貼り付け」では、罫線等が変更されてしまいます。）</t>
  </si>
  <si>
    <r>
      <rPr>
        <sz val="12"/>
        <color indexed="10"/>
        <rFont val="ＭＳ 明朝"/>
        <family val="1"/>
      </rPr>
      <t>＜注意＞</t>
    </r>
    <r>
      <rPr>
        <sz val="11"/>
        <rFont val="ＭＳ 明朝"/>
        <family val="1"/>
      </rPr>
      <t>　コピーする場合、必ず</t>
    </r>
    <r>
      <rPr>
        <b/>
        <sz val="14"/>
        <color indexed="10"/>
        <rFont val="ＭＳ ゴシック"/>
        <family val="3"/>
      </rPr>
      <t>「値の貼り付け」</t>
    </r>
    <r>
      <rPr>
        <sz val="11"/>
        <rFont val="ＭＳ 明朝"/>
        <family val="1"/>
      </rPr>
      <t>をして下さい。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</si>
  <si>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電話番号（ハイフンで区切る）、ライセンス番号、学年、生年月日、公式記録等は、</t>
    </r>
  </si>
  <si>
    <r>
      <t>　</t>
    </r>
    <r>
      <rPr>
        <b/>
        <sz val="11"/>
        <color indexed="10"/>
        <rFont val="ＭＳ ゴシック"/>
        <family val="3"/>
      </rPr>
      <t>「半角」で数字のみ</t>
    </r>
    <r>
      <rPr>
        <sz val="11"/>
        <rFont val="ＭＳ Ｐ明朝"/>
        <family val="1"/>
      </rPr>
      <t>を入力する。</t>
    </r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</si>
  <si>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公式記録（タイム）は、</t>
    </r>
    <r>
      <rPr>
        <sz val="11"/>
        <rFont val="Century"/>
        <family val="1"/>
      </rPr>
      <t>200m</t>
    </r>
    <r>
      <rPr>
        <sz val="11"/>
        <rFont val="ＭＳ 明朝"/>
        <family val="1"/>
      </rPr>
      <t>ハロンは</t>
    </r>
    <r>
      <rPr>
        <sz val="11"/>
        <rFont val="Century"/>
        <family val="1"/>
      </rPr>
      <t>5</t>
    </r>
    <r>
      <rPr>
        <sz val="11"/>
        <rFont val="ＭＳ 明朝"/>
        <family val="1"/>
      </rPr>
      <t>桁、ﾀｲﾑ･ﾄﾗｲｱﾙとｲﾝﾃﾞｨｳﾞｨﾃﾞｭｱﾙ･ﾊﾟｰｼｭｰﾄは</t>
    </r>
  </si>
  <si>
    <r>
      <rPr>
        <sz val="11"/>
        <rFont val="ＭＳ Ｐ明朝"/>
        <family val="1"/>
      </rPr>
      <t>　</t>
    </r>
    <r>
      <rPr>
        <b/>
        <sz val="11"/>
        <color indexed="10"/>
        <rFont val="ＭＳ ゴシック"/>
        <family val="3"/>
      </rPr>
      <t>「半角」で６桁の数字のみ</t>
    </r>
    <r>
      <rPr>
        <sz val="11"/>
        <rFont val="ＭＳ Ｐ明朝"/>
        <family val="1"/>
      </rPr>
      <t>を入力する。</t>
    </r>
  </si>
  <si>
    <t>②「様式３」の記入月日、学校長名、引率責任者名、その他必要事項を入力して下さい。</t>
  </si>
  <si>
    <t>　入力後、様式１のみを印刷（Ａ４版）し校長印を押印して、</t>
  </si>
  <si>
    <t>入力したデータと共に定められた期限内に各都県委員長へ提出して下さい。</t>
  </si>
  <si>
    <t>　　プログラム編成会議前に上記アドレスへお送り下さい。</t>
  </si>
  <si>
    <r>
      <rPr>
        <sz val="11"/>
        <rFont val="ＭＳ 明朝"/>
        <family val="1"/>
      </rPr>
      <t>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様式１はプログラム編成会議当日にご持参下さい。</t>
    </r>
  </si>
  <si>
    <t>　　様式２～様式６は印刷する必要はありません。</t>
  </si>
  <si>
    <t>○各学校から集まりましたデータと委員長用データは、</t>
  </si>
  <si>
    <t>以上</t>
  </si>
  <si>
    <t>３ｋｍｲﾝﾃﾞｨｳﾞｨﾃﾞｭｱﾙ･　　パーシュート</t>
  </si>
  <si>
    <t>８日（土）</t>
  </si>
  <si>
    <t>９日（日）</t>
  </si>
  <si>
    <t>（全記号・番号）</t>
  </si>
  <si>
    <t>（全記号・番号）</t>
  </si>
  <si>
    <t>女子個人
ロード・レース</t>
  </si>
  <si>
    <t>５００ｍ
タイム・
トライアル</t>
  </si>
  <si>
    <t>２ｋｍ
ｲﾝﾃﾞｨｳﾞｨﾃﾞｭｱﾙ･
ﾊﾞｰｼｭｰﾄ</t>
  </si>
  <si>
    <t>埼玉</t>
  </si>
  <si>
    <t>（Ｂ）自転車競技連盟会長氏名・職印</t>
  </si>
  <si>
    <t>高等学校自転車競技大会会長殿</t>
  </si>
  <si>
    <t xml:space="preserve">  参 　　加　　 申　　 込　　 書　 【女子】</t>
  </si>
  <si>
    <t>平成27年度　関東高等学校自転車競技大会　参加申込書等の作成について</t>
  </si>
  <si>
    <t>群馬県立前橋工業高等学校電気科</t>
  </si>
  <si>
    <t>坂居　将光</t>
  </si>
  <si>
    <t>eandm.eliza@gmail.com</t>
  </si>
  <si>
    <t>平成２７年度　関東高等学校自転車競技大会　入力フォーム</t>
  </si>
  <si>
    <t>平成２７年度　第二回関東高等学校女子自転車競技大会　入力フォーム</t>
  </si>
  <si>
    <t>平 成 27 年 度 関 東 高 等 学 校 自 転 車 競 技 大 会</t>
  </si>
  <si>
    <t>平成27年度関東高等学校自転車競技大会会長　殿</t>
  </si>
  <si>
    <t>　　　　平成27年度　関東高等学校自転車競技大会　参加選手個人票</t>
  </si>
  <si>
    <t>　　　　平成27年度　第2回関東高等学校女子自転車競技大会　参加選手個人票</t>
  </si>
  <si>
    <t>平成27年度関東高等学校自転車競技大会宿泊申込書</t>
  </si>
  <si>
    <t>平成27年度　関東高等学校自転車競技大会事務局　殿</t>
  </si>
  <si>
    <t>群馬県立利根川高等学校</t>
  </si>
  <si>
    <t>ぐんまけんりつとねがわこうとうがっこう</t>
  </si>
  <si>
    <t>前橋市朝日が丘町１３３３</t>
  </si>
  <si>
    <t>群馬</t>
  </si>
  <si>
    <t>027-251-7087</t>
  </si>
  <si>
    <t>白根　雪夫</t>
  </si>
  <si>
    <t>しらね　ゆきお</t>
  </si>
  <si>
    <t>赤城　昇</t>
  </si>
  <si>
    <t>あかぎ　のぼる</t>
  </si>
  <si>
    <t>10MC1001111</t>
  </si>
  <si>
    <t>10MC1234567</t>
  </si>
  <si>
    <t>榛名　駆</t>
  </si>
  <si>
    <t>はるな　かける</t>
  </si>
  <si>
    <t>10MJ1300123</t>
  </si>
  <si>
    <t>100810</t>
  </si>
  <si>
    <t>浅間　晴子</t>
  </si>
  <si>
    <t>あさま　はるこ</t>
  </si>
  <si>
    <t>10FJ1300123</t>
  </si>
  <si>
    <t>第52回 関 東 高 等 学 校 自 転 車 競 技 選 手 権 大 会</t>
  </si>
  <si>
    <t>第66回 全 国 高 等 学 校 対 抗 自 転 車 競 技 選 手 権 大 会 予 選 会</t>
  </si>
  <si>
    <t>平 成 27 年 度 第 2 回関 東 高 等 学 校 女子自 転 車 競 技 大 会</t>
  </si>
  <si>
    <t>10MC1001111</t>
  </si>
  <si>
    <t>平成　　　　年　　　　月　　　　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</si>
</sst>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分&quot;00&quot;秒&quot;000"/>
    <numFmt numFmtId="177" formatCode="#&quot;分&quot;##&quot;秒&quot;###"/>
    <numFmt numFmtId="178" formatCode="00&quot;秒&quot;000"/>
    <numFmt numFmtId="179" formatCode="##&quot;秒&quot;000"/>
    <numFmt numFmtId="180" formatCode="##&quot;位&quot;"/>
    <numFmt numFmtId="181" formatCode="&quot;平成&quot;#&quot;年&quot;00&quot;月&quot;00&quot;日&quot;"/>
    <numFmt numFmtId="182" formatCode="#&quot;年&quot;00&quot;月&quot;00&quot;日&quot;"/>
    <numFmt numFmtId="183" formatCode="0&quot;年&quot;00&quot;月&quot;00&quot;日&quot;"/>
    <numFmt numFmtId="184" formatCode="000&quot;m&quot;"/>
    <numFmt numFmtId="185" formatCode="0.0_ "/>
    <numFmt numFmtId="186" formatCode="000.0&quot;m&quot;"/>
    <numFmt numFmtId="187" formatCode="0000000"/>
    <numFmt numFmtId="188" formatCode="000000"/>
    <numFmt numFmtId="189" formatCode="[&lt;=999]000;[&lt;=9999]000\-00;000\-0000"/>
    <numFmt numFmtId="190" formatCode="&quot;平成&quot;00&quot;年&quot;00&quot;月&quot;00&quot;日&quot;"/>
    <numFmt numFmtId="191" formatCode="0_ "/>
    <numFmt numFmtId="192" formatCode="mmm\-yyyy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3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u val="single"/>
      <sz val="16"/>
      <name val="ＭＳ 明朝"/>
      <family val="1"/>
    </font>
    <font>
      <b/>
      <sz val="28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1"/>
      <name val="HGS明朝B"/>
      <family val="1"/>
    </font>
    <font>
      <b/>
      <sz val="16"/>
      <name val="HGS明朝B"/>
      <family val="1"/>
    </font>
    <font>
      <sz val="16"/>
      <name val="HGS明朝B"/>
      <family val="1"/>
    </font>
    <font>
      <b/>
      <sz val="11"/>
      <name val="HGS明朝B"/>
      <family val="1"/>
    </font>
    <font>
      <sz val="11"/>
      <color indexed="8"/>
      <name val="HGS明朝B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8"/>
      <name val="ＭＳ Ｐゴシック"/>
      <family val="3"/>
    </font>
    <font>
      <sz val="12"/>
      <name val="HGS明朝B"/>
      <family val="1"/>
    </font>
    <font>
      <sz val="12"/>
      <color indexed="8"/>
      <name val="HGS明朝B"/>
      <family val="1"/>
    </font>
    <font>
      <sz val="18"/>
      <name val="ＭＳ 明朝"/>
      <family val="1"/>
    </font>
    <font>
      <sz val="9"/>
      <color indexed="8"/>
      <name val="HGS明朝B"/>
      <family val="1"/>
    </font>
    <font>
      <b/>
      <sz val="9"/>
      <name val="HGS明朝B"/>
      <family val="1"/>
    </font>
    <font>
      <sz val="9"/>
      <name val="HGS明朝B"/>
      <family val="1"/>
    </font>
    <font>
      <sz val="10"/>
      <color indexed="8"/>
      <name val="HGS明朝B"/>
      <family val="1"/>
    </font>
    <font>
      <b/>
      <sz val="10"/>
      <name val="HGS明朝B"/>
      <family val="1"/>
    </font>
    <font>
      <b/>
      <sz val="11"/>
      <color indexed="10"/>
      <name val="HGS明朝B"/>
      <family val="1"/>
    </font>
    <font>
      <sz val="10"/>
      <name val="HGS明朝B"/>
      <family val="1"/>
    </font>
    <font>
      <sz val="10"/>
      <name val="HGS明朝E"/>
      <family val="1"/>
    </font>
    <font>
      <b/>
      <sz val="9"/>
      <name val="HGS明朝E"/>
      <family val="1"/>
    </font>
    <font>
      <b/>
      <sz val="11"/>
      <name val="HGS明朝E"/>
      <family val="1"/>
    </font>
    <font>
      <sz val="7"/>
      <name val="HGS明朝B"/>
      <family val="1"/>
    </font>
    <font>
      <sz val="6"/>
      <name val="HGS明朝B"/>
      <family val="1"/>
    </font>
    <font>
      <b/>
      <sz val="8"/>
      <name val="HGS明朝B"/>
      <family val="1"/>
    </font>
    <font>
      <sz val="8"/>
      <name val="HGS明朝B"/>
      <family val="1"/>
    </font>
    <font>
      <b/>
      <sz val="12"/>
      <name val="ＭＳ ゴシック"/>
      <family val="3"/>
    </font>
    <font>
      <sz val="12"/>
      <color indexed="10"/>
      <name val="ＭＳ 明朝"/>
      <family val="1"/>
    </font>
    <font>
      <sz val="11"/>
      <name val="Century"/>
      <family val="1"/>
    </font>
    <font>
      <b/>
      <sz val="12"/>
      <name val="Century"/>
      <family val="1"/>
    </font>
    <font>
      <sz val="14"/>
      <name val="Century"/>
      <family val="1"/>
    </font>
    <font>
      <b/>
      <sz val="6"/>
      <name val="HGS明朝B"/>
      <family val="1"/>
    </font>
    <font>
      <sz val="11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HGS明朝B"/>
      <family val="1"/>
    </font>
    <font>
      <b/>
      <sz val="10"/>
      <color indexed="10"/>
      <name val="HGS明朝B"/>
      <family val="1"/>
    </font>
    <font>
      <b/>
      <sz val="9"/>
      <color indexed="10"/>
      <name val="HGS明朝B"/>
      <family val="1"/>
    </font>
    <font>
      <b/>
      <sz val="8"/>
      <color indexed="10"/>
      <name val="HGS明朝B"/>
      <family val="1"/>
    </font>
    <font>
      <sz val="10"/>
      <color indexed="63"/>
      <name val="HGS明朝B"/>
      <family val="1"/>
    </font>
    <font>
      <b/>
      <sz val="9"/>
      <color indexed="63"/>
      <name val="HGS明朝B"/>
      <family val="1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/>
      <top style="hair"/>
      <bottom>
        <color indexed="63"/>
      </bottom>
    </border>
    <border>
      <left style="thin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>
        <color indexed="63"/>
      </right>
      <top style="dashed"/>
      <bottom style="hair"/>
    </border>
    <border>
      <left style="dashed"/>
      <right style="hair"/>
      <top style="dashed"/>
      <bottom style="hair"/>
    </border>
    <border>
      <left style="hair"/>
      <right style="dashed"/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dashed"/>
      <top style="dashed"/>
      <bottom style="hair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dashed"/>
      <right style="hair"/>
      <top style="hair"/>
      <bottom style="dashed"/>
    </border>
    <border>
      <left style="hair"/>
      <right style="dashed"/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dashed"/>
      <top style="hair"/>
      <bottom style="dash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ashed"/>
      <top style="hair"/>
      <bottom style="thin"/>
    </border>
    <border>
      <left style="thin"/>
      <right style="hair"/>
      <top style="thin"/>
      <bottom style="hair"/>
    </border>
    <border>
      <left style="hair"/>
      <right style="dash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 style="hair"/>
      <top style="thin"/>
      <bottom style="thin"/>
    </border>
    <border>
      <left style="hair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ashed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ashed"/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ashed"/>
      <right style="double"/>
      <top style="hair"/>
      <bottom>
        <color indexed="63"/>
      </bottom>
    </border>
    <border>
      <left>
        <color indexed="63"/>
      </left>
      <right style="hair"/>
      <top style="dashed"/>
      <bottom style="hair"/>
    </border>
    <border>
      <left style="double"/>
      <right>
        <color indexed="63"/>
      </right>
      <top style="dashed"/>
      <bottom style="hair"/>
    </border>
    <border>
      <left style="dashed"/>
      <right style="double"/>
      <top style="dashed"/>
      <bottom style="hair"/>
    </border>
    <border>
      <left>
        <color indexed="63"/>
      </left>
      <right style="hair"/>
      <top style="hair"/>
      <bottom style="dashed"/>
    </border>
    <border>
      <left style="double"/>
      <right>
        <color indexed="63"/>
      </right>
      <top style="hair"/>
      <bottom style="dashed"/>
    </border>
    <border>
      <left style="dashed"/>
      <right style="double"/>
      <top style="hair"/>
      <bottom style="dashed"/>
    </border>
    <border>
      <left style="double"/>
      <right>
        <color indexed="63"/>
      </right>
      <top style="hair"/>
      <bottom style="thin"/>
    </border>
    <border>
      <left style="dashed"/>
      <right style="double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double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double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Up="1" diagonalDown="1">
      <left>
        <color indexed="63"/>
      </left>
      <right style="hair"/>
      <top style="thin"/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hair"/>
      <top>
        <color indexed="63"/>
      </top>
      <bottom style="thin"/>
      <diagonal style="hair"/>
    </border>
    <border diagonalUp="1" diagonalDown="1">
      <left style="thin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hair"/>
    </border>
    <border diagonalUp="1" diagonalDown="1">
      <left>
        <color indexed="63"/>
      </left>
      <right style="thin"/>
      <top>
        <color indexed="63"/>
      </top>
      <bottom style="double"/>
      <diagonal style="hair"/>
    </border>
    <border diagonalUp="1" diagonalDown="1">
      <left style="thin"/>
      <right>
        <color indexed="63"/>
      </right>
      <top>
        <color indexed="63"/>
      </top>
      <bottom style="double"/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 style="thin"/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 style="thin"/>
      <top style="medium"/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 diagonalUp="1" diagonalDown="1">
      <left style="hair"/>
      <right>
        <color indexed="63"/>
      </right>
      <top style="double"/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 style="medium"/>
      <diagonal style="hair"/>
    </border>
    <border>
      <left style="thin"/>
      <right style="medium"/>
      <top style="thin"/>
      <bottom style="medium"/>
    </border>
    <border diagonalUp="1" diagonalDown="1">
      <left style="thin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thin"/>
      <top style="double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 diagonalUp="1" diagonalDown="1">
      <left style="thin"/>
      <right>
        <color indexed="63"/>
      </right>
      <top style="double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Up="1" diagonalDown="1">
      <left style="hair"/>
      <right style="thin"/>
      <top style="double"/>
      <bottom>
        <color indexed="63"/>
      </bottom>
      <diagonal style="hair"/>
    </border>
    <border diagonalUp="1" diagonalDown="1">
      <left style="hair"/>
      <right style="thin"/>
      <top>
        <color indexed="63"/>
      </top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double"/>
      <diagonal style="hair"/>
    </border>
    <border diagonalUp="1" diagonalDown="1">
      <left style="thin"/>
      <right>
        <color indexed="63"/>
      </right>
      <top style="thin"/>
      <bottom style="double"/>
      <diagonal style="hair"/>
    </border>
    <border diagonalUp="1" diagonalDown="1">
      <left>
        <color indexed="63"/>
      </left>
      <right style="hair"/>
      <top style="thin"/>
      <bottom style="double"/>
      <diagonal style="hair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hair"/>
      <right style="thin"/>
      <top style="medium"/>
      <bottom>
        <color indexed="63"/>
      </bottom>
      <diagonal style="hair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 diagonalUp="1" diagonalDown="1">
      <left style="medium"/>
      <right style="thin"/>
      <top style="medium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 diagonalUp="1" diagonalDown="1">
      <left>
        <color indexed="63"/>
      </left>
      <right style="hair"/>
      <top>
        <color indexed="63"/>
      </top>
      <bottom style="double"/>
      <diagonal style="hair"/>
    </border>
    <border diagonalUp="1" diagonalDown="1">
      <left style="thin"/>
      <right>
        <color indexed="63"/>
      </right>
      <top style="hair"/>
      <bottom style="double"/>
      <diagonal style="hair"/>
    </border>
    <border diagonalUp="1" diagonalDown="1">
      <left>
        <color indexed="63"/>
      </left>
      <right style="hair"/>
      <top style="hair"/>
      <bottom style="double"/>
      <diagonal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medium"/>
      <top style="thin"/>
      <bottom>
        <color indexed="63"/>
      </bottom>
      <diagonal style="hair"/>
    </border>
    <border diagonalUp="1" diagonalDown="1">
      <left>
        <color indexed="63"/>
      </left>
      <right style="medium"/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medium"/>
      <top>
        <color indexed="63"/>
      </top>
      <bottom style="thin"/>
      <diagonal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hair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 diagonalUp="1" diagonalDown="1">
      <left style="hair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 style="thin"/>
      <top style="medium"/>
      <bottom style="medium"/>
      <diagonal style="hair"/>
    </border>
    <border diagonalUp="1" diagonalDown="1">
      <left style="thin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 style="hair"/>
      <top style="medium"/>
      <bottom style="medium"/>
      <diagonal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double"/>
      <right style="hair"/>
      <top style="thin"/>
      <bottom style="dashed"/>
    </border>
    <border>
      <left style="hair"/>
      <right style="double"/>
      <top style="thin"/>
      <bottom style="dashed"/>
    </border>
    <border>
      <left>
        <color indexed="63"/>
      </left>
      <right style="hair"/>
      <top style="thin"/>
      <bottom style="dashed"/>
    </border>
    <border>
      <left style="hair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2" fillId="0" borderId="3" applyNumberFormat="0" applyFill="0" applyAlignment="0" applyProtection="0"/>
    <xf numFmtId="0" fontId="63" fillId="3" borderId="0" applyNumberFormat="0" applyBorder="0" applyAlignment="0" applyProtection="0"/>
    <xf numFmtId="0" fontId="64" fillId="23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3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7" borderId="4" applyNumberFormat="0" applyAlignment="0" applyProtection="0"/>
    <xf numFmtId="0" fontId="12" fillId="0" borderId="0" applyNumberFormat="0" applyFill="0" applyBorder="0" applyAlignment="0" applyProtection="0"/>
    <xf numFmtId="0" fontId="73" fillId="4" borderId="0" applyNumberFormat="0" applyBorder="0" applyAlignment="0" applyProtection="0"/>
  </cellStyleXfs>
  <cellXfs count="16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9" fontId="4" fillId="0" borderId="0" xfId="42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4" fillId="0" borderId="0" xfId="42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distributed"/>
      <protection/>
    </xf>
    <xf numFmtId="0" fontId="25" fillId="23" borderId="11" xfId="0" applyFont="1" applyFill="1" applyBorder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4" fillId="0" borderId="0" xfId="0" applyFont="1" applyAlignment="1" applyProtection="1">
      <alignment horizontal="distributed"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distributed"/>
      <protection/>
    </xf>
    <xf numFmtId="0" fontId="30" fillId="0" borderId="12" xfId="0" applyFont="1" applyBorder="1" applyAlignment="1" applyProtection="1">
      <alignment horizontal="distributed" vertical="center"/>
      <protection/>
    </xf>
    <xf numFmtId="0" fontId="25" fillId="23" borderId="13" xfId="0" applyFont="1" applyFill="1" applyBorder="1" applyAlignment="1" applyProtection="1">
      <alignment horizontal="distributed" vertical="center"/>
      <protection/>
    </xf>
    <xf numFmtId="0" fontId="25" fillId="23" borderId="14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 applyProtection="1">
      <alignment horizontal="distributed" vertical="center"/>
      <protection/>
    </xf>
    <xf numFmtId="0" fontId="25" fillId="0" borderId="0" xfId="0" applyFont="1" applyFill="1" applyAlignment="1" applyProtection="1">
      <alignment horizontal="distributed"/>
      <protection/>
    </xf>
    <xf numFmtId="0" fontId="25" fillId="23" borderId="15" xfId="0" applyFont="1" applyFill="1" applyBorder="1" applyAlignment="1" applyProtection="1">
      <alignment horizontal="distributed" vertical="center"/>
      <protection/>
    </xf>
    <xf numFmtId="0" fontId="35" fillId="0" borderId="0" xfId="0" applyNumberFormat="1" applyFont="1" applyFill="1" applyAlignment="1" applyProtection="1">
      <alignment horizontal="distributed" vertical="center"/>
      <protection/>
    </xf>
    <xf numFmtId="0" fontId="35" fillId="0" borderId="0" xfId="0" applyNumberFormat="1" applyFont="1" applyFill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24" borderId="16" xfId="0" applyFont="1" applyFill="1" applyBorder="1" applyAlignment="1" applyProtection="1">
      <alignment horizontal="center" vertical="center"/>
      <protection/>
    </xf>
    <xf numFmtId="0" fontId="17" fillId="24" borderId="17" xfId="0" applyFont="1" applyFill="1" applyBorder="1" applyAlignment="1" applyProtection="1">
      <alignment horizontal="center" vertical="center"/>
      <protection/>
    </xf>
    <xf numFmtId="0" fontId="17" fillId="24" borderId="18" xfId="0" applyFont="1" applyFill="1" applyBorder="1" applyAlignment="1" applyProtection="1">
      <alignment horizontal="center" vertical="center"/>
      <protection/>
    </xf>
    <xf numFmtId="0" fontId="17" fillId="24" borderId="19" xfId="0" applyFont="1" applyFill="1" applyBorder="1" applyAlignment="1" applyProtection="1">
      <alignment horizontal="center" vertical="center"/>
      <protection/>
    </xf>
    <xf numFmtId="38" fontId="20" fillId="0" borderId="20" xfId="49" applyFont="1" applyBorder="1" applyAlignment="1" applyProtection="1">
      <alignment vertical="center"/>
      <protection/>
    </xf>
    <xf numFmtId="38" fontId="20" fillId="0" borderId="21" xfId="49" applyFont="1" applyBorder="1" applyAlignment="1" applyProtection="1">
      <alignment vertical="center"/>
      <protection/>
    </xf>
    <xf numFmtId="38" fontId="19" fillId="0" borderId="22" xfId="0" applyNumberFormat="1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0" fontId="25" fillId="23" borderId="24" xfId="0" applyFont="1" applyFill="1" applyBorder="1" applyAlignment="1" applyProtection="1">
      <alignment horizontal="distributed" vertical="center"/>
      <protection/>
    </xf>
    <xf numFmtId="0" fontId="25" fillId="23" borderId="25" xfId="0" applyFont="1" applyFill="1" applyBorder="1" applyAlignment="1" applyProtection="1">
      <alignment horizontal="distributed" vertical="center"/>
      <protection/>
    </xf>
    <xf numFmtId="0" fontId="37" fillId="23" borderId="25" xfId="0" applyFont="1" applyFill="1" applyBorder="1" applyAlignment="1" applyProtection="1">
      <alignment horizontal="distributed" vertical="center"/>
      <protection/>
    </xf>
    <xf numFmtId="0" fontId="75" fillId="23" borderId="15" xfId="0" applyFont="1" applyFill="1" applyBorder="1" applyAlignment="1" applyProtection="1">
      <alignment horizontal="distributed" vertical="center"/>
      <protection/>
    </xf>
    <xf numFmtId="0" fontId="25" fillId="23" borderId="25" xfId="0" applyFont="1" applyFill="1" applyBorder="1" applyAlignment="1" applyProtection="1">
      <alignment horizontal="distributed"/>
      <protection/>
    </xf>
    <xf numFmtId="0" fontId="25" fillId="23" borderId="24" xfId="0" applyFont="1" applyFill="1" applyBorder="1" applyAlignment="1" applyProtection="1">
      <alignment horizontal="distributed"/>
      <protection/>
    </xf>
    <xf numFmtId="0" fontId="75" fillId="23" borderId="15" xfId="0" applyFont="1" applyFill="1" applyBorder="1" applyAlignment="1" applyProtection="1">
      <alignment horizontal="distributed" vertical="top"/>
      <protection/>
    </xf>
    <xf numFmtId="0" fontId="25" fillId="23" borderId="11" xfId="0" applyFont="1" applyFill="1" applyBorder="1" applyAlignment="1" applyProtection="1">
      <alignment horizontal="distributed" vertical="top"/>
      <protection/>
    </xf>
    <xf numFmtId="0" fontId="76" fillId="23" borderId="11" xfId="0" applyFont="1" applyFill="1" applyBorder="1" applyAlignment="1" applyProtection="1">
      <alignment horizontal="distributed" vertical="center"/>
      <protection/>
    </xf>
    <xf numFmtId="0" fontId="77" fillId="23" borderId="11" xfId="0" applyFont="1" applyFill="1" applyBorder="1" applyAlignment="1" applyProtection="1">
      <alignment horizontal="distributed" vertical="center"/>
      <protection/>
    </xf>
    <xf numFmtId="0" fontId="25" fillId="23" borderId="26" xfId="0" applyFont="1" applyFill="1" applyBorder="1" applyAlignment="1" applyProtection="1">
      <alignment horizontal="distributed" vertical="center"/>
      <protection/>
    </xf>
    <xf numFmtId="0" fontId="25" fillId="23" borderId="18" xfId="0" applyFont="1" applyFill="1" applyBorder="1" applyAlignment="1" applyProtection="1">
      <alignment horizontal="distributed" vertical="center"/>
      <protection/>
    </xf>
    <xf numFmtId="0" fontId="78" fillId="0" borderId="0" xfId="0" applyFont="1" applyAlignment="1" applyProtection="1">
      <alignment horizontal="distributed" vertical="center"/>
      <protection/>
    </xf>
    <xf numFmtId="0" fontId="25" fillId="25" borderId="27" xfId="0" applyFont="1" applyFill="1" applyBorder="1" applyAlignment="1" applyProtection="1">
      <alignment horizontal="distributed" vertical="center"/>
      <protection/>
    </xf>
    <xf numFmtId="0" fontId="78" fillId="25" borderId="28" xfId="0" applyFont="1" applyFill="1" applyBorder="1" applyAlignment="1" applyProtection="1">
      <alignment horizontal="distributed" vertical="center"/>
      <protection/>
    </xf>
    <xf numFmtId="0" fontId="78" fillId="25" borderId="29" xfId="0" applyFont="1" applyFill="1" applyBorder="1" applyAlignment="1" applyProtection="1">
      <alignment horizontal="center" vertical="center"/>
      <protection/>
    </xf>
    <xf numFmtId="0" fontId="78" fillId="25" borderId="30" xfId="0" applyFont="1" applyFill="1" applyBorder="1" applyAlignment="1" applyProtection="1">
      <alignment horizontal="distributed" vertical="center"/>
      <protection/>
    </xf>
    <xf numFmtId="49" fontId="78" fillId="25" borderId="31" xfId="0" applyNumberFormat="1" applyFont="1" applyFill="1" applyBorder="1" applyAlignment="1" applyProtection="1">
      <alignment horizontal="distributed" vertical="center"/>
      <protection/>
    </xf>
    <xf numFmtId="0" fontId="39" fillId="25" borderId="12" xfId="0" applyFont="1" applyFill="1" applyBorder="1" applyAlignment="1" applyProtection="1">
      <alignment horizontal="distributed" vertical="center"/>
      <protection/>
    </xf>
    <xf numFmtId="0" fontId="25" fillId="23" borderId="32" xfId="0" applyFont="1" applyFill="1" applyBorder="1" applyAlignment="1" applyProtection="1">
      <alignment horizontal="distributed" vertical="center"/>
      <protection/>
    </xf>
    <xf numFmtId="176" fontId="74" fillId="25" borderId="33" xfId="0" applyNumberFormat="1" applyFont="1" applyFill="1" applyBorder="1" applyAlignment="1" applyProtection="1" quotePrefix="1">
      <alignment horizontal="distributed" vertical="center"/>
      <protection/>
    </xf>
    <xf numFmtId="176" fontId="74" fillId="25" borderId="34" xfId="0" applyNumberFormat="1" applyFont="1" applyFill="1" applyBorder="1" applyAlignment="1" applyProtection="1" quotePrefix="1">
      <alignment horizontal="distributed" vertical="center"/>
      <protection/>
    </xf>
    <xf numFmtId="0" fontId="78" fillId="25" borderId="11" xfId="0" applyFont="1" applyFill="1" applyBorder="1" applyAlignment="1" applyProtection="1">
      <alignment horizontal="distributed" vertical="center"/>
      <protection/>
    </xf>
    <xf numFmtId="0" fontId="78" fillId="25" borderId="11" xfId="0" applyFont="1" applyFill="1" applyBorder="1" applyAlignment="1" applyProtection="1">
      <alignment horizontal="center" vertical="center"/>
      <protection/>
    </xf>
    <xf numFmtId="0" fontId="78" fillId="25" borderId="35" xfId="0" applyFont="1" applyFill="1" applyBorder="1" applyAlignment="1" applyProtection="1">
      <alignment horizontal="distributed" vertical="center"/>
      <protection/>
    </xf>
    <xf numFmtId="0" fontId="78" fillId="25" borderId="36" xfId="0" applyFont="1" applyFill="1" applyBorder="1" applyAlignment="1" applyProtection="1">
      <alignment horizontal="center" vertical="center"/>
      <protection/>
    </xf>
    <xf numFmtId="176" fontId="78" fillId="25" borderId="37" xfId="0" applyNumberFormat="1" applyFont="1" applyFill="1" applyBorder="1" applyAlignment="1" applyProtection="1" quotePrefix="1">
      <alignment horizontal="distributed" vertical="center"/>
      <protection/>
    </xf>
    <xf numFmtId="0" fontId="78" fillId="25" borderId="37" xfId="0" applyFont="1" applyFill="1" applyBorder="1" applyAlignment="1" applyProtection="1">
      <alignment horizontal="distributed" vertical="center"/>
      <protection/>
    </xf>
    <xf numFmtId="0" fontId="78" fillId="25" borderId="38" xfId="0" applyNumberFormat="1" applyFont="1" applyFill="1" applyBorder="1" applyAlignment="1" applyProtection="1" quotePrefix="1">
      <alignment horizontal="distributed" vertical="center"/>
      <protection/>
    </xf>
    <xf numFmtId="0" fontId="40" fillId="0" borderId="39" xfId="0" applyFont="1" applyBorder="1" applyAlignment="1">
      <alignment horizontal="distributed" vertical="center"/>
    </xf>
    <xf numFmtId="0" fontId="40" fillId="0" borderId="0" xfId="0" applyFont="1" applyAlignment="1">
      <alignment horizontal="distributed" vertical="center"/>
    </xf>
    <xf numFmtId="0" fontId="40" fillId="0" borderId="40" xfId="0" applyFont="1" applyBorder="1" applyAlignment="1">
      <alignment horizontal="distributed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43" xfId="0" applyFont="1" applyBorder="1" applyAlignment="1">
      <alignment horizontal="distributed" vertical="center"/>
    </xf>
    <xf numFmtId="0" fontId="40" fillId="0" borderId="44" xfId="0" applyFont="1" applyBorder="1" applyAlignment="1">
      <alignment horizontal="distributed" vertical="center"/>
    </xf>
    <xf numFmtId="0" fontId="40" fillId="0" borderId="45" xfId="0" applyFont="1" applyBorder="1" applyAlignment="1">
      <alignment horizontal="distributed" vertical="center"/>
    </xf>
    <xf numFmtId="0" fontId="40" fillId="0" borderId="46" xfId="0" applyFont="1" applyBorder="1" applyAlignment="1">
      <alignment horizontal="distributed" vertical="center"/>
    </xf>
    <xf numFmtId="0" fontId="40" fillId="0" borderId="47" xfId="0" applyFont="1" applyBorder="1" applyAlignment="1">
      <alignment horizontal="distributed" vertical="center"/>
    </xf>
    <xf numFmtId="0" fontId="40" fillId="0" borderId="48" xfId="0" applyFont="1" applyBorder="1" applyAlignment="1">
      <alignment horizontal="distributed" vertical="center"/>
    </xf>
    <xf numFmtId="0" fontId="40" fillId="0" borderId="49" xfId="0" applyFont="1" applyBorder="1" applyAlignment="1">
      <alignment horizontal="distributed" vertical="center"/>
    </xf>
    <xf numFmtId="0" fontId="40" fillId="0" borderId="50" xfId="0" applyFont="1" applyBorder="1" applyAlignment="1">
      <alignment horizontal="distributed" vertical="center"/>
    </xf>
    <xf numFmtId="0" fontId="40" fillId="0" borderId="51" xfId="0" applyFont="1" applyBorder="1" applyAlignment="1">
      <alignment horizontal="distributed" vertical="center"/>
    </xf>
    <xf numFmtId="0" fontId="40" fillId="0" borderId="52" xfId="0" applyFont="1" applyBorder="1" applyAlignment="1">
      <alignment horizontal="distributed" vertical="center"/>
    </xf>
    <xf numFmtId="0" fontId="40" fillId="0" borderId="53" xfId="0" applyFont="1" applyBorder="1" applyAlignment="1">
      <alignment horizontal="distributed" vertical="center"/>
    </xf>
    <xf numFmtId="0" fontId="40" fillId="0" borderId="54" xfId="0" applyFont="1" applyBorder="1" applyAlignment="1">
      <alignment horizontal="distributed" vertical="center"/>
    </xf>
    <xf numFmtId="0" fontId="40" fillId="0" borderId="55" xfId="0" applyFont="1" applyBorder="1" applyAlignment="1">
      <alignment horizontal="distributed" vertical="center"/>
    </xf>
    <xf numFmtId="0" fontId="40" fillId="0" borderId="56" xfId="0" applyFont="1" applyBorder="1" applyAlignment="1">
      <alignment horizontal="distributed" vertical="center"/>
    </xf>
    <xf numFmtId="0" fontId="40" fillId="0" borderId="57" xfId="0" applyFont="1" applyBorder="1" applyAlignment="1">
      <alignment horizontal="distributed" vertical="center"/>
    </xf>
    <xf numFmtId="0" fontId="40" fillId="0" borderId="58" xfId="0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 horizontal="distributed" vertical="center"/>
    </xf>
    <xf numFmtId="0" fontId="40" fillId="0" borderId="61" xfId="0" applyFont="1" applyBorder="1" applyAlignment="1">
      <alignment horizontal="distributed" vertical="center"/>
    </xf>
    <xf numFmtId="0" fontId="40" fillId="0" borderId="62" xfId="0" applyFont="1" applyBorder="1" applyAlignment="1">
      <alignment horizontal="distributed" vertical="center"/>
    </xf>
    <xf numFmtId="0" fontId="40" fillId="0" borderId="63" xfId="0" applyFont="1" applyBorder="1" applyAlignment="1">
      <alignment horizontal="distributed" vertical="center"/>
    </xf>
    <xf numFmtId="0" fontId="40" fillId="0" borderId="64" xfId="0" applyFont="1" applyBorder="1" applyAlignment="1">
      <alignment horizontal="distributed" vertical="center"/>
    </xf>
    <xf numFmtId="0" fontId="40" fillId="0" borderId="65" xfId="0" applyFont="1" applyBorder="1" applyAlignment="1">
      <alignment horizontal="distributed" vertical="center"/>
    </xf>
    <xf numFmtId="0" fontId="40" fillId="0" borderId="66" xfId="0" applyFont="1" applyBorder="1" applyAlignment="1">
      <alignment horizontal="distributed" vertical="center"/>
    </xf>
    <xf numFmtId="0" fontId="40" fillId="0" borderId="67" xfId="0" applyFont="1" applyBorder="1" applyAlignment="1">
      <alignment horizontal="distributed" vertical="center"/>
    </xf>
    <xf numFmtId="0" fontId="40" fillId="0" borderId="68" xfId="0" applyFont="1" applyBorder="1" applyAlignment="1">
      <alignment horizontal="distributed" vertical="center"/>
    </xf>
    <xf numFmtId="0" fontId="40" fillId="0" borderId="42" xfId="0" applyFont="1" applyBorder="1" applyAlignment="1" applyProtection="1">
      <alignment horizontal="distributed" vertical="center"/>
      <protection locked="0"/>
    </xf>
    <xf numFmtId="0" fontId="40" fillId="0" borderId="14" xfId="0" applyFont="1" applyBorder="1" applyAlignment="1" applyProtection="1">
      <alignment horizontal="distributed" vertical="center"/>
      <protection locked="0"/>
    </xf>
    <xf numFmtId="0" fontId="40" fillId="0" borderId="46" xfId="0" applyFont="1" applyBorder="1" applyAlignment="1" applyProtection="1">
      <alignment horizontal="distributed" vertical="center"/>
      <protection locked="0"/>
    </xf>
    <xf numFmtId="0" fontId="40" fillId="0" borderId="69" xfId="0" applyFont="1" applyBorder="1" applyAlignment="1" applyProtection="1">
      <alignment horizontal="distributed" vertical="center"/>
      <protection locked="0"/>
    </xf>
    <xf numFmtId="0" fontId="40" fillId="0" borderId="50" xfId="0" applyFont="1" applyBorder="1" applyAlignment="1" applyProtection="1">
      <alignment horizontal="distributed" vertical="center"/>
      <protection locked="0"/>
    </xf>
    <xf numFmtId="0" fontId="40" fillId="0" borderId="70" xfId="0" applyFont="1" applyBorder="1" applyAlignment="1" applyProtection="1">
      <alignment horizontal="distributed" vertical="center"/>
      <protection locked="0"/>
    </xf>
    <xf numFmtId="0" fontId="40" fillId="0" borderId="52" xfId="0" applyFont="1" applyBorder="1" applyAlignment="1" applyProtection="1">
      <alignment horizontal="distributed" vertical="center"/>
      <protection locked="0"/>
    </xf>
    <xf numFmtId="0" fontId="40" fillId="0" borderId="71" xfId="0" applyFont="1" applyBorder="1" applyAlignment="1" applyProtection="1">
      <alignment horizontal="distributed" vertical="center"/>
      <protection locked="0"/>
    </xf>
    <xf numFmtId="0" fontId="40" fillId="0" borderId="53" xfId="0" applyFont="1" applyBorder="1" applyAlignment="1" applyProtection="1">
      <alignment horizontal="distributed" vertical="center"/>
      <protection locked="0"/>
    </xf>
    <xf numFmtId="0" fontId="40" fillId="0" borderId="72" xfId="0" applyFont="1" applyBorder="1" applyAlignment="1" applyProtection="1">
      <alignment horizontal="distributed" vertical="center"/>
      <protection locked="0"/>
    </xf>
    <xf numFmtId="0" fontId="40" fillId="0" borderId="55" xfId="0" applyFont="1" applyBorder="1" applyAlignment="1" applyProtection="1">
      <alignment horizontal="distributed" vertical="center"/>
      <protection locked="0"/>
    </xf>
    <xf numFmtId="0" fontId="40" fillId="0" borderId="73" xfId="0" applyFont="1" applyBorder="1" applyAlignment="1" applyProtection="1">
      <alignment horizontal="distributed" vertical="center"/>
      <protection locked="0"/>
    </xf>
    <xf numFmtId="0" fontId="40" fillId="0" borderId="57" xfId="0" applyFont="1" applyBorder="1" applyAlignment="1" applyProtection="1">
      <alignment horizontal="distributed" vertical="center"/>
      <protection locked="0"/>
    </xf>
    <xf numFmtId="0" fontId="40" fillId="0" borderId="74" xfId="0" applyFont="1" applyBorder="1" applyAlignment="1" applyProtection="1">
      <alignment horizontal="distributed" vertical="center"/>
      <protection locked="0"/>
    </xf>
    <xf numFmtId="0" fontId="40" fillId="0" borderId="75" xfId="0" applyFont="1" applyBorder="1" applyAlignment="1" applyProtection="1">
      <alignment horizontal="distributed" vertical="center"/>
      <protection locked="0"/>
    </xf>
    <xf numFmtId="0" fontId="40" fillId="0" borderId="76" xfId="0" applyFont="1" applyBorder="1" applyAlignment="1" applyProtection="1">
      <alignment horizontal="distributed" vertical="center"/>
      <protection locked="0"/>
    </xf>
    <xf numFmtId="0" fontId="40" fillId="0" borderId="77" xfId="0" applyFont="1" applyBorder="1" applyAlignment="1" applyProtection="1">
      <alignment horizontal="distributed" vertical="center"/>
      <protection locked="0"/>
    </xf>
    <xf numFmtId="0" fontId="40" fillId="0" borderId="78" xfId="0" applyFont="1" applyBorder="1" applyAlignment="1" applyProtection="1">
      <alignment horizontal="distributed" vertical="center"/>
      <protection locked="0"/>
    </xf>
    <xf numFmtId="0" fontId="40" fillId="0" borderId="79" xfId="0" applyFont="1" applyBorder="1" applyAlignment="1" applyProtection="1">
      <alignment horizontal="distributed" vertical="center"/>
      <protection locked="0"/>
    </xf>
    <xf numFmtId="0" fontId="40" fillId="0" borderId="80" xfId="0" applyFont="1" applyBorder="1" applyAlignment="1" applyProtection="1">
      <alignment horizontal="distributed" vertical="center"/>
      <protection locked="0"/>
    </xf>
    <xf numFmtId="0" fontId="40" fillId="0" borderId="81" xfId="0" applyFont="1" applyBorder="1" applyAlignment="1" applyProtection="1">
      <alignment horizontal="distributed" vertical="center"/>
      <protection locked="0"/>
    </xf>
    <xf numFmtId="0" fontId="40" fillId="0" borderId="51" xfId="0" applyFont="1" applyBorder="1" applyAlignment="1" applyProtection="1">
      <alignment horizontal="distributed" vertical="center"/>
      <protection locked="0"/>
    </xf>
    <xf numFmtId="0" fontId="40" fillId="0" borderId="82" xfId="0" applyFont="1" applyBorder="1" applyAlignment="1" applyProtection="1">
      <alignment horizontal="distributed" vertical="center"/>
      <protection locked="0"/>
    </xf>
    <xf numFmtId="0" fontId="40" fillId="0" borderId="83" xfId="0" applyFont="1" applyBorder="1" applyAlignment="1" applyProtection="1">
      <alignment horizontal="distributed" vertical="center"/>
      <protection locked="0"/>
    </xf>
    <xf numFmtId="0" fontId="40" fillId="0" borderId="84" xfId="0" applyFont="1" applyBorder="1" applyAlignment="1" applyProtection="1">
      <alignment horizontal="distributed" vertical="center"/>
      <protection locked="0"/>
    </xf>
    <xf numFmtId="0" fontId="40" fillId="0" borderId="85" xfId="0" applyFont="1" applyBorder="1" applyAlignment="1" applyProtection="1">
      <alignment horizontal="distributed" vertical="center"/>
      <protection locked="0"/>
    </xf>
    <xf numFmtId="0" fontId="40" fillId="0" borderId="86" xfId="0" applyFont="1" applyBorder="1" applyAlignment="1" applyProtection="1">
      <alignment horizontal="distributed" vertical="center"/>
      <protection locked="0"/>
    </xf>
    <xf numFmtId="0" fontId="40" fillId="0" borderId="87" xfId="0" applyFont="1" applyBorder="1" applyAlignment="1" applyProtection="1">
      <alignment horizontal="distributed" vertical="center"/>
      <protection locked="0"/>
    </xf>
    <xf numFmtId="0" fontId="40" fillId="0" borderId="88" xfId="0" applyFont="1" applyBorder="1" applyAlignment="1" applyProtection="1">
      <alignment horizontal="distributed" vertical="center"/>
      <protection locked="0"/>
    </xf>
    <xf numFmtId="0" fontId="40" fillId="0" borderId="39" xfId="0" applyFont="1" applyBorder="1" applyAlignment="1" applyProtection="1">
      <alignment horizontal="distributed" vertical="center"/>
      <protection locked="0"/>
    </xf>
    <xf numFmtId="0" fontId="40" fillId="0" borderId="89" xfId="0" applyFont="1" applyBorder="1" applyAlignment="1" applyProtection="1">
      <alignment horizontal="distributed" vertical="center"/>
      <protection locked="0"/>
    </xf>
    <xf numFmtId="0" fontId="40" fillId="0" borderId="90" xfId="0" applyFont="1" applyBorder="1" applyAlignment="1" applyProtection="1">
      <alignment horizontal="distributed" vertical="center"/>
      <protection locked="0"/>
    </xf>
    <xf numFmtId="0" fontId="40" fillId="0" borderId="91" xfId="0" applyFont="1" applyBorder="1" applyAlignment="1" applyProtection="1">
      <alignment horizontal="distributed" vertical="center"/>
      <protection locked="0"/>
    </xf>
    <xf numFmtId="0" fontId="40" fillId="0" borderId="92" xfId="0" applyFont="1" applyBorder="1" applyAlignment="1" applyProtection="1">
      <alignment horizontal="distributed" vertical="center"/>
      <protection locked="0"/>
    </xf>
    <xf numFmtId="0" fontId="40" fillId="0" borderId="93" xfId="0" applyFont="1" applyBorder="1" applyAlignment="1" applyProtection="1">
      <alignment horizontal="distributed" vertical="center"/>
      <protection locked="0"/>
    </xf>
    <xf numFmtId="0" fontId="40" fillId="0" borderId="94" xfId="0" applyFont="1" applyBorder="1" applyAlignment="1" applyProtection="1">
      <alignment horizontal="distributed" vertical="center"/>
      <protection locked="0"/>
    </xf>
    <xf numFmtId="0" fontId="40" fillId="0" borderId="95" xfId="0" applyFont="1" applyBorder="1" applyAlignment="1" applyProtection="1">
      <alignment horizontal="distributed" vertical="center"/>
      <protection locked="0"/>
    </xf>
    <xf numFmtId="0" fontId="40" fillId="0" borderId="54" xfId="0" applyFont="1" applyBorder="1" applyAlignment="1" applyProtection="1">
      <alignment horizontal="distributed" vertical="center"/>
      <protection locked="0"/>
    </xf>
    <xf numFmtId="0" fontId="40" fillId="0" borderId="96" xfId="0" applyFont="1" applyBorder="1" applyAlignment="1" applyProtection="1">
      <alignment horizontal="distributed" vertical="center"/>
      <protection locked="0"/>
    </xf>
    <xf numFmtId="0" fontId="40" fillId="0" borderId="97" xfId="0" applyFont="1" applyBorder="1" applyAlignment="1" applyProtection="1">
      <alignment horizontal="distributed" vertical="center"/>
      <protection locked="0"/>
    </xf>
    <xf numFmtId="0" fontId="40" fillId="0" borderId="98" xfId="0" applyFont="1" applyBorder="1" applyAlignment="1" applyProtection="1">
      <alignment horizontal="distributed" vertical="center"/>
      <protection locked="0"/>
    </xf>
    <xf numFmtId="0" fontId="40" fillId="0" borderId="99" xfId="0" applyFont="1" applyBorder="1" applyAlignment="1" applyProtection="1">
      <alignment horizontal="distributed" vertical="center"/>
      <protection locked="0"/>
    </xf>
    <xf numFmtId="0" fontId="40" fillId="0" borderId="100" xfId="0" applyFont="1" applyBorder="1" applyAlignment="1" applyProtection="1">
      <alignment horizontal="distributed" vertical="center"/>
      <protection locked="0"/>
    </xf>
    <xf numFmtId="0" fontId="40" fillId="0" borderId="101" xfId="0" applyFont="1" applyBorder="1" applyAlignment="1" applyProtection="1">
      <alignment horizontal="distributed" vertical="center"/>
      <protection locked="0"/>
    </xf>
    <xf numFmtId="0" fontId="40" fillId="0" borderId="102" xfId="0" applyFont="1" applyBorder="1" applyAlignment="1" applyProtection="1">
      <alignment horizontal="distributed" vertical="center"/>
      <protection locked="0"/>
    </xf>
    <xf numFmtId="0" fontId="40" fillId="0" borderId="56" xfId="0" applyFont="1" applyBorder="1" applyAlignment="1" applyProtection="1">
      <alignment horizontal="distributed" vertical="center"/>
      <protection locked="0"/>
    </xf>
    <xf numFmtId="0" fontId="40" fillId="0" borderId="103" xfId="0" applyFont="1" applyBorder="1" applyAlignment="1" applyProtection="1">
      <alignment horizontal="distributed" vertical="center"/>
      <protection locked="0"/>
    </xf>
    <xf numFmtId="0" fontId="40" fillId="0" borderId="104" xfId="0" applyFont="1" applyBorder="1" applyAlignment="1" applyProtection="1">
      <alignment horizontal="distributed" vertical="center"/>
      <protection locked="0"/>
    </xf>
    <xf numFmtId="0" fontId="40" fillId="0" borderId="105" xfId="0" applyFont="1" applyBorder="1" applyAlignment="1" applyProtection="1">
      <alignment horizontal="distributed" vertical="center"/>
      <protection locked="0"/>
    </xf>
    <xf numFmtId="0" fontId="40" fillId="0" borderId="106" xfId="0" applyFont="1" applyBorder="1" applyAlignment="1" applyProtection="1">
      <alignment horizontal="distributed" vertical="center"/>
      <protection locked="0"/>
    </xf>
    <xf numFmtId="0" fontId="40" fillId="0" borderId="107" xfId="0" applyFont="1" applyBorder="1" applyAlignment="1" applyProtection="1">
      <alignment horizontal="distributed" vertical="center"/>
      <protection locked="0"/>
    </xf>
    <xf numFmtId="0" fontId="40" fillId="0" borderId="108" xfId="0" applyFont="1" applyBorder="1" applyAlignment="1" applyProtection="1">
      <alignment horizontal="distributed" vertical="center"/>
      <protection locked="0"/>
    </xf>
    <xf numFmtId="0" fontId="40" fillId="0" borderId="109" xfId="0" applyFont="1" applyBorder="1" applyAlignment="1" applyProtection="1">
      <alignment horizontal="distributed" vertical="center"/>
      <protection locked="0"/>
    </xf>
    <xf numFmtId="0" fontId="40" fillId="0" borderId="58" xfId="0" applyFont="1" applyBorder="1" applyAlignment="1" applyProtection="1">
      <alignment horizontal="distributed" vertical="center"/>
      <protection locked="0"/>
    </xf>
    <xf numFmtId="0" fontId="40" fillId="0" borderId="110" xfId="0" applyFont="1" applyBorder="1" applyAlignment="1" applyProtection="1">
      <alignment horizontal="distributed" vertical="center"/>
      <protection locked="0"/>
    </xf>
    <xf numFmtId="0" fontId="40" fillId="0" borderId="111" xfId="0" applyFont="1" applyBorder="1" applyAlignment="1" applyProtection="1">
      <alignment horizontal="distributed" vertical="center"/>
      <protection locked="0"/>
    </xf>
    <xf numFmtId="0" fontId="40" fillId="0" borderId="112" xfId="0" applyFont="1" applyBorder="1" applyAlignment="1" applyProtection="1">
      <alignment horizontal="distributed" vertical="center"/>
      <protection locked="0"/>
    </xf>
    <xf numFmtId="0" fontId="40" fillId="0" borderId="113" xfId="0" applyFont="1" applyBorder="1" applyAlignment="1" applyProtection="1">
      <alignment horizontal="distributed" vertical="center"/>
      <protection locked="0"/>
    </xf>
    <xf numFmtId="0" fontId="40" fillId="0" borderId="114" xfId="0" applyFont="1" applyBorder="1" applyAlignment="1" applyProtection="1">
      <alignment horizontal="distributed" vertical="center"/>
      <protection locked="0"/>
    </xf>
    <xf numFmtId="0" fontId="40" fillId="0" borderId="115" xfId="0" applyFont="1" applyBorder="1" applyAlignment="1" applyProtection="1">
      <alignment horizontal="distributed" vertical="center"/>
      <protection locked="0"/>
    </xf>
    <xf numFmtId="0" fontId="40" fillId="0" borderId="116" xfId="0" applyFont="1" applyBorder="1" applyAlignment="1" applyProtection="1">
      <alignment horizontal="distributed" vertical="center"/>
      <protection locked="0"/>
    </xf>
    <xf numFmtId="0" fontId="40" fillId="0" borderId="41" xfId="0" applyFont="1" applyBorder="1" applyAlignment="1" applyProtection="1">
      <alignment horizontal="distributed" vertical="center"/>
      <protection locked="0"/>
    </xf>
    <xf numFmtId="0" fontId="40" fillId="0" borderId="117" xfId="0" applyFont="1" applyBorder="1" applyAlignment="1" applyProtection="1">
      <alignment horizontal="distributed" vertical="center"/>
      <protection locked="0"/>
    </xf>
    <xf numFmtId="0" fontId="40" fillId="0" borderId="118" xfId="0" applyFont="1" applyBorder="1" applyAlignment="1" applyProtection="1">
      <alignment horizontal="distributed" vertical="center"/>
      <protection locked="0"/>
    </xf>
    <xf numFmtId="0" fontId="40" fillId="0" borderId="119" xfId="0" applyFont="1" applyBorder="1" applyAlignment="1" applyProtection="1">
      <alignment horizontal="distributed" vertical="center"/>
      <protection locked="0"/>
    </xf>
    <xf numFmtId="0" fontId="41" fillId="0" borderId="0" xfId="0" applyFont="1" applyAlignment="1">
      <alignment horizontal="distributed" vertical="center"/>
    </xf>
    <xf numFmtId="0" fontId="41" fillId="0" borderId="120" xfId="0" applyFont="1" applyBorder="1" applyAlignment="1">
      <alignment horizontal="distributed" vertical="center"/>
    </xf>
    <xf numFmtId="0" fontId="41" fillId="0" borderId="80" xfId="0" applyFont="1" applyBorder="1" applyAlignment="1">
      <alignment horizontal="distributed" vertical="center"/>
    </xf>
    <xf numFmtId="0" fontId="41" fillId="0" borderId="51" xfId="0" applyFont="1" applyBorder="1" applyAlignment="1">
      <alignment horizontal="distributed" vertical="center"/>
    </xf>
    <xf numFmtId="0" fontId="41" fillId="0" borderId="41" xfId="0" applyFont="1" applyBorder="1" applyAlignment="1">
      <alignment horizontal="distributed" vertical="center"/>
    </xf>
    <xf numFmtId="0" fontId="41" fillId="0" borderId="110" xfId="0" applyFont="1" applyBorder="1" applyAlignment="1">
      <alignment horizontal="distributed" vertical="center"/>
    </xf>
    <xf numFmtId="0" fontId="41" fillId="0" borderId="111" xfId="0" applyFont="1" applyBorder="1" applyAlignment="1">
      <alignment horizontal="distributed" vertical="center"/>
    </xf>
    <xf numFmtId="0" fontId="41" fillId="0" borderId="112" xfId="0" applyFont="1" applyBorder="1" applyAlignment="1">
      <alignment horizontal="distributed" vertical="center"/>
    </xf>
    <xf numFmtId="0" fontId="41" fillId="0" borderId="113" xfId="0" applyFont="1" applyBorder="1" applyAlignment="1">
      <alignment horizontal="distributed" vertical="center"/>
    </xf>
    <xf numFmtId="0" fontId="41" fillId="0" borderId="114" xfId="0" applyFont="1" applyBorder="1" applyAlignment="1">
      <alignment horizontal="distributed" vertical="center"/>
    </xf>
    <xf numFmtId="0" fontId="41" fillId="0" borderId="115" xfId="0" applyFont="1" applyBorder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2" fillId="0" borderId="121" xfId="0" applyFont="1" applyBorder="1" applyAlignment="1">
      <alignment horizontal="distributed" vertical="center"/>
    </xf>
    <xf numFmtId="0" fontId="42" fillId="0" borderId="122" xfId="0" applyFont="1" applyBorder="1" applyAlignment="1">
      <alignment horizontal="distributed" vertical="center"/>
    </xf>
    <xf numFmtId="0" fontId="42" fillId="0" borderId="123" xfId="0" applyFont="1" applyBorder="1" applyAlignment="1">
      <alignment horizontal="distributed" vertical="center"/>
    </xf>
    <xf numFmtId="0" fontId="42" fillId="0" borderId="124" xfId="0" applyFont="1" applyBorder="1" applyAlignment="1">
      <alignment horizontal="distributed" vertical="center"/>
    </xf>
    <xf numFmtId="0" fontId="42" fillId="0" borderId="125" xfId="0" applyFont="1" applyBorder="1" applyAlignment="1">
      <alignment horizontal="distributed" vertical="center"/>
    </xf>
    <xf numFmtId="0" fontId="42" fillId="0" borderId="126" xfId="0" applyFont="1" applyBorder="1" applyAlignment="1">
      <alignment horizontal="distributed" vertical="center"/>
    </xf>
    <xf numFmtId="0" fontId="42" fillId="0" borderId="127" xfId="0" applyFont="1" applyBorder="1" applyAlignment="1">
      <alignment horizontal="distributed" vertical="center"/>
    </xf>
    <xf numFmtId="0" fontId="42" fillId="0" borderId="128" xfId="0" applyFont="1" applyBorder="1" applyAlignment="1">
      <alignment horizontal="distributed" vertical="center"/>
    </xf>
    <xf numFmtId="0" fontId="42" fillId="0" borderId="129" xfId="0" applyFont="1" applyBorder="1" applyAlignment="1">
      <alignment horizontal="distributed" vertical="center"/>
    </xf>
    <xf numFmtId="0" fontId="34" fillId="0" borderId="112" xfId="0" applyFont="1" applyBorder="1" applyAlignment="1">
      <alignment horizontal="distributed" vertical="center"/>
    </xf>
    <xf numFmtId="0" fontId="39" fillId="0" borderId="1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3" xfId="0" applyFont="1" applyBorder="1" applyAlignment="1">
      <alignment horizontal="center"/>
    </xf>
    <xf numFmtId="0" fontId="39" fillId="0" borderId="121" xfId="0" applyFont="1" applyBorder="1" applyAlignment="1">
      <alignment horizontal="center"/>
    </xf>
    <xf numFmtId="0" fontId="39" fillId="26" borderId="121" xfId="0" applyFont="1" applyFill="1" applyBorder="1" applyAlignment="1">
      <alignment horizontal="center"/>
    </xf>
    <xf numFmtId="0" fontId="39" fillId="27" borderId="121" xfId="0" applyFont="1" applyFill="1" applyBorder="1" applyAlignment="1">
      <alignment horizontal="center"/>
    </xf>
    <xf numFmtId="0" fontId="39" fillId="0" borderId="131" xfId="0" applyFont="1" applyBorder="1" applyAlignment="1">
      <alignment horizontal="center"/>
    </xf>
    <xf numFmtId="0" fontId="39" fillId="0" borderId="121" xfId="0" applyNumberFormat="1" applyFont="1" applyBorder="1" applyAlignment="1">
      <alignment horizontal="center"/>
    </xf>
    <xf numFmtId="0" fontId="39" fillId="5" borderId="121" xfId="0" applyFont="1" applyFill="1" applyBorder="1" applyAlignment="1">
      <alignment horizontal="center"/>
    </xf>
    <xf numFmtId="0" fontId="39" fillId="5" borderId="132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22" xfId="0" applyFont="1" applyBorder="1" applyAlignment="1">
      <alignment horizontal="center"/>
    </xf>
    <xf numFmtId="49" fontId="43" fillId="0" borderId="123" xfId="0" applyNumberFormat="1" applyFont="1" applyBorder="1" applyAlignment="1">
      <alignment horizontal="center"/>
    </xf>
    <xf numFmtId="49" fontId="43" fillId="0" borderId="131" xfId="0" applyNumberFormat="1" applyFont="1" applyBorder="1" applyAlignment="1">
      <alignment horizontal="center"/>
    </xf>
    <xf numFmtId="49" fontId="43" fillId="0" borderId="124" xfId="0" applyNumberFormat="1" applyFont="1" applyBorder="1" applyAlignment="1">
      <alignment horizontal="center"/>
    </xf>
    <xf numFmtId="0" fontId="43" fillId="0" borderId="124" xfId="0" applyNumberFormat="1" applyFont="1" applyBorder="1" applyAlignment="1">
      <alignment horizontal="center"/>
    </xf>
    <xf numFmtId="49" fontId="43" fillId="0" borderId="133" xfId="0" applyNumberFormat="1" applyFont="1" applyBorder="1" applyAlignment="1">
      <alignment horizontal="center"/>
    </xf>
    <xf numFmtId="49" fontId="43" fillId="5" borderId="121" xfId="0" applyNumberFormat="1" applyFont="1" applyFill="1" applyBorder="1" applyAlignment="1">
      <alignment horizontal="center"/>
    </xf>
    <xf numFmtId="49" fontId="44" fillId="0" borderId="134" xfId="0" applyNumberFormat="1" applyFont="1" applyBorder="1" applyAlignment="1">
      <alignment horizontal="center"/>
    </xf>
    <xf numFmtId="49" fontId="44" fillId="0" borderId="122" xfId="0" applyNumberFormat="1" applyFont="1" applyBorder="1" applyAlignment="1">
      <alignment horizontal="center"/>
    </xf>
    <xf numFmtId="49" fontId="43" fillId="0" borderId="132" xfId="0" applyNumberFormat="1" applyFont="1" applyBorder="1" applyAlignment="1">
      <alignment horizontal="center"/>
    </xf>
    <xf numFmtId="49" fontId="43" fillId="5" borderId="132" xfId="0" applyNumberFormat="1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123" xfId="0" applyFont="1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39" fillId="26" borderId="121" xfId="0" applyFont="1" applyFill="1" applyBorder="1" applyAlignment="1">
      <alignment horizontal="center" vertical="center"/>
    </xf>
    <xf numFmtId="0" fontId="39" fillId="27" borderId="121" xfId="0" applyFont="1" applyFill="1" applyBorder="1" applyAlignment="1">
      <alignment horizontal="center" vertical="center"/>
    </xf>
    <xf numFmtId="0" fontId="39" fillId="0" borderId="131" xfId="0" applyFont="1" applyBorder="1" applyAlignment="1">
      <alignment horizontal="center" vertical="center"/>
    </xf>
    <xf numFmtId="0" fontId="39" fillId="0" borderId="12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39" fillId="5" borderId="121" xfId="0" applyFont="1" applyFill="1" applyBorder="1" applyAlignment="1">
      <alignment horizontal="center" vertical="center"/>
    </xf>
    <xf numFmtId="0" fontId="43" fillId="0" borderId="123" xfId="0" applyNumberFormat="1" applyFont="1" applyBorder="1" applyAlignment="1">
      <alignment horizontal="center" vertical="center"/>
    </xf>
    <xf numFmtId="0" fontId="43" fillId="0" borderId="124" xfId="0" applyNumberFormat="1" applyFont="1" applyBorder="1" applyAlignment="1">
      <alignment horizontal="center" vertical="center"/>
    </xf>
    <xf numFmtId="0" fontId="43" fillId="0" borderId="131" xfId="0" applyNumberFormat="1" applyFont="1" applyBorder="1" applyAlignment="1">
      <alignment horizontal="center" vertical="center"/>
    </xf>
    <xf numFmtId="0" fontId="43" fillId="0" borderId="133" xfId="0" applyNumberFormat="1" applyFont="1" applyBorder="1" applyAlignment="1">
      <alignment horizontal="center" vertical="center"/>
    </xf>
    <xf numFmtId="0" fontId="43" fillId="5" borderId="121" xfId="0" applyNumberFormat="1" applyFont="1" applyFill="1" applyBorder="1" applyAlignment="1">
      <alignment horizontal="center" vertical="center"/>
    </xf>
    <xf numFmtId="0" fontId="44" fillId="0" borderId="134" xfId="0" applyNumberFormat="1" applyFont="1" applyBorder="1" applyAlignment="1">
      <alignment horizontal="center" vertical="center"/>
    </xf>
    <xf numFmtId="0" fontId="44" fillId="0" borderId="122" xfId="0" applyNumberFormat="1" applyFont="1" applyBorder="1" applyAlignment="1">
      <alignment horizontal="center" vertical="center"/>
    </xf>
    <xf numFmtId="0" fontId="43" fillId="0" borderId="132" xfId="0" applyFont="1" applyBorder="1" applyAlignment="1">
      <alignment horizontal="center" vertical="center"/>
    </xf>
    <xf numFmtId="0" fontId="43" fillId="5" borderId="132" xfId="0" applyNumberFormat="1" applyFont="1" applyFill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26" borderId="51" xfId="0" applyFont="1" applyFill="1" applyBorder="1" applyAlignment="1">
      <alignment horizontal="center"/>
    </xf>
    <xf numFmtId="49" fontId="39" fillId="27" borderId="51" xfId="0" applyNumberFormat="1" applyFont="1" applyFill="1" applyBorder="1" applyAlignment="1">
      <alignment horizontal="center"/>
    </xf>
    <xf numFmtId="49" fontId="39" fillId="0" borderId="135" xfId="0" applyNumberFormat="1" applyFont="1" applyBorder="1" applyAlignment="1">
      <alignment horizontal="center"/>
    </xf>
    <xf numFmtId="0" fontId="39" fillId="0" borderId="51" xfId="0" applyNumberFormat="1" applyFont="1" applyBorder="1" applyAlignment="1">
      <alignment horizontal="center"/>
    </xf>
    <xf numFmtId="0" fontId="37" fillId="15" borderId="50" xfId="0" applyFont="1" applyFill="1" applyBorder="1" applyAlignment="1">
      <alignment horizontal="center"/>
    </xf>
    <xf numFmtId="0" fontId="37" fillId="0" borderId="135" xfId="0" applyFont="1" applyFill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80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135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117" xfId="0" applyFont="1" applyBorder="1" applyAlignment="1">
      <alignment horizontal="center"/>
    </xf>
    <xf numFmtId="0" fontId="37" fillId="0" borderId="136" xfId="0" applyFont="1" applyBorder="1" applyAlignment="1">
      <alignment horizontal="center"/>
    </xf>
    <xf numFmtId="0" fontId="39" fillId="5" borderId="51" xfId="0" applyFont="1" applyFill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137" xfId="0" applyFont="1" applyBorder="1" applyAlignment="1">
      <alignment horizontal="center"/>
    </xf>
    <xf numFmtId="0" fontId="37" fillId="5" borderId="51" xfId="0" applyFont="1" applyFill="1" applyBorder="1" applyAlignment="1">
      <alignment horizontal="center"/>
    </xf>
    <xf numFmtId="0" fontId="37" fillId="0" borderId="138" xfId="0" applyFont="1" applyBorder="1" applyAlignment="1">
      <alignment horizontal="center"/>
    </xf>
    <xf numFmtId="0" fontId="37" fillId="27" borderId="70" xfId="0" applyFont="1" applyFill="1" applyBorder="1" applyAlignment="1">
      <alignment horizontal="center"/>
    </xf>
    <xf numFmtId="0" fontId="37" fillId="5" borderId="70" xfId="0" applyFont="1" applyFill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26" borderId="41" xfId="0" applyFont="1" applyFill="1" applyBorder="1" applyAlignment="1">
      <alignment horizontal="center"/>
    </xf>
    <xf numFmtId="0" fontId="39" fillId="27" borderId="41" xfId="0" applyFont="1" applyFill="1" applyBorder="1" applyAlignment="1">
      <alignment horizontal="center"/>
    </xf>
    <xf numFmtId="49" fontId="39" fillId="0" borderId="139" xfId="0" applyNumberFormat="1" applyFont="1" applyBorder="1" applyAlignment="1">
      <alignment horizontal="center"/>
    </xf>
    <xf numFmtId="0" fontId="39" fillId="0" borderId="41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7" fillId="15" borderId="139" xfId="0" applyFont="1" applyFill="1" applyBorder="1" applyAlignment="1">
      <alignment horizontal="center"/>
    </xf>
    <xf numFmtId="0" fontId="37" fillId="0" borderId="110" xfId="0" applyFont="1" applyBorder="1" applyAlignment="1">
      <alignment horizontal="center"/>
    </xf>
    <xf numFmtId="0" fontId="37" fillId="0" borderId="11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139" xfId="0" applyFont="1" applyBorder="1" applyAlignment="1">
      <alignment horizontal="center"/>
    </xf>
    <xf numFmtId="0" fontId="37" fillId="0" borderId="112" xfId="0" applyFont="1" applyBorder="1" applyAlignment="1">
      <alignment horizontal="center"/>
    </xf>
    <xf numFmtId="0" fontId="39" fillId="5" borderId="41" xfId="0" applyFont="1" applyFill="1" applyBorder="1" applyAlignment="1">
      <alignment horizontal="center"/>
    </xf>
    <xf numFmtId="0" fontId="37" fillId="0" borderId="111" xfId="0" applyFont="1" applyBorder="1" applyAlignment="1">
      <alignment horizontal="center"/>
    </xf>
    <xf numFmtId="0" fontId="37" fillId="0" borderId="140" xfId="0" applyFont="1" applyBorder="1" applyAlignment="1">
      <alignment horizontal="center"/>
    </xf>
    <xf numFmtId="0" fontId="37" fillId="5" borderId="41" xfId="0" applyFont="1" applyFill="1" applyBorder="1" applyAlignment="1">
      <alignment horizontal="center"/>
    </xf>
    <xf numFmtId="0" fontId="37" fillId="0" borderId="141" xfId="0" applyFont="1" applyBorder="1" applyAlignment="1">
      <alignment horizontal="center"/>
    </xf>
    <xf numFmtId="0" fontId="37" fillId="27" borderId="69" xfId="0" applyFont="1" applyFill="1" applyBorder="1" applyAlignment="1">
      <alignment horizontal="center"/>
    </xf>
    <xf numFmtId="0" fontId="37" fillId="5" borderId="69" xfId="0" applyFont="1" applyFill="1" applyBorder="1" applyAlignment="1">
      <alignment horizontal="center"/>
    </xf>
    <xf numFmtId="0" fontId="39" fillId="27" borderId="51" xfId="0" applyFont="1" applyFill="1" applyBorder="1" applyAlignment="1">
      <alignment horizontal="center"/>
    </xf>
    <xf numFmtId="0" fontId="37" fillId="15" borderId="75" xfId="0" applyFont="1" applyFill="1" applyBorder="1" applyAlignment="1">
      <alignment horizontal="center"/>
    </xf>
    <xf numFmtId="0" fontId="37" fillId="0" borderId="80" xfId="0" applyFont="1" applyFill="1" applyBorder="1" applyAlignment="1">
      <alignment horizontal="center"/>
    </xf>
    <xf numFmtId="0" fontId="37" fillId="0" borderId="110" xfId="0" applyFont="1" applyFill="1" applyBorder="1" applyAlignment="1">
      <alignment horizontal="center"/>
    </xf>
    <xf numFmtId="0" fontId="37" fillId="15" borderId="115" xfId="0" applyFont="1" applyFill="1" applyBorder="1" applyAlignment="1">
      <alignment horizontal="center"/>
    </xf>
    <xf numFmtId="0" fontId="37" fillId="0" borderId="77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15" borderId="112" xfId="0" applyFont="1" applyFill="1" applyBorder="1" applyAlignment="1">
      <alignment horizontal="center"/>
    </xf>
    <xf numFmtId="0" fontId="37" fillId="0" borderId="139" xfId="0" applyFont="1" applyFill="1" applyBorder="1" applyAlignment="1">
      <alignment horizontal="center"/>
    </xf>
    <xf numFmtId="0" fontId="37" fillId="5" borderId="121" xfId="0" applyFont="1" applyFill="1" applyBorder="1" applyAlignment="1">
      <alignment vertical="distributed"/>
    </xf>
    <xf numFmtId="0" fontId="37" fillId="5" borderId="122" xfId="0" applyFont="1" applyFill="1" applyBorder="1" applyAlignment="1">
      <alignment vertical="distributed"/>
    </xf>
    <xf numFmtId="0" fontId="37" fillId="5" borderId="17" xfId="0" applyFont="1" applyFill="1" applyBorder="1" applyAlignment="1">
      <alignment horizontal="center"/>
    </xf>
    <xf numFmtId="0" fontId="37" fillId="5" borderId="131" xfId="0" applyFont="1" applyFill="1" applyBorder="1" applyAlignment="1">
      <alignment horizontal="center"/>
    </xf>
    <xf numFmtId="0" fontId="37" fillId="5" borderId="142" xfId="0" applyFont="1" applyFill="1" applyBorder="1" applyAlignment="1">
      <alignment horizontal="center"/>
    </xf>
    <xf numFmtId="0" fontId="37" fillId="5" borderId="122" xfId="0" applyFont="1" applyFill="1" applyBorder="1" applyAlignment="1">
      <alignment horizontal="center"/>
    </xf>
    <xf numFmtId="0" fontId="37" fillId="5" borderId="121" xfId="0" applyFont="1" applyFill="1" applyBorder="1" applyAlignment="1">
      <alignment horizontal="center"/>
    </xf>
    <xf numFmtId="0" fontId="37" fillId="5" borderId="125" xfId="0" applyFont="1" applyFill="1" applyBorder="1" applyAlignment="1">
      <alignment horizontal="center"/>
    </xf>
    <xf numFmtId="0" fontId="37" fillId="5" borderId="132" xfId="0" applyFont="1" applyFill="1" applyBorder="1" applyAlignment="1">
      <alignment horizontal="center"/>
    </xf>
    <xf numFmtId="0" fontId="37" fillId="5" borderId="123" xfId="0" applyFont="1" applyFill="1" applyBorder="1" applyAlignment="1">
      <alignment horizontal="center"/>
    </xf>
    <xf numFmtId="0" fontId="37" fillId="5" borderId="124" xfId="0" applyFont="1" applyFill="1" applyBorder="1" applyAlignment="1">
      <alignment horizontal="center"/>
    </xf>
    <xf numFmtId="0" fontId="37" fillId="5" borderId="133" xfId="0" applyFont="1" applyFill="1" applyBorder="1" applyAlignment="1">
      <alignment horizontal="center"/>
    </xf>
    <xf numFmtId="0" fontId="37" fillId="5" borderId="143" xfId="0" applyFont="1" applyFill="1" applyBorder="1" applyAlignment="1">
      <alignment horizontal="center"/>
    </xf>
    <xf numFmtId="0" fontId="39" fillId="0" borderId="135" xfId="0" applyFont="1" applyBorder="1" applyAlignment="1">
      <alignment horizontal="center"/>
    </xf>
    <xf numFmtId="0" fontId="39" fillId="5" borderId="7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44" xfId="0" applyFont="1" applyBorder="1" applyAlignment="1">
      <alignment horizontal="center"/>
    </xf>
    <xf numFmtId="0" fontId="39" fillId="0" borderId="145" xfId="0" applyFont="1" applyBorder="1" applyAlignment="1">
      <alignment horizontal="center"/>
    </xf>
    <xf numFmtId="0" fontId="39" fillId="0" borderId="146" xfId="0" applyFont="1" applyBorder="1" applyAlignment="1">
      <alignment horizontal="center"/>
    </xf>
    <xf numFmtId="0" fontId="39" fillId="5" borderId="147" xfId="0" applyFont="1" applyFill="1" applyBorder="1" applyAlignment="1">
      <alignment horizontal="center"/>
    </xf>
    <xf numFmtId="0" fontId="39" fillId="5" borderId="14" xfId="0" applyFont="1" applyFill="1" applyBorder="1" applyAlignment="1">
      <alignment horizontal="center"/>
    </xf>
    <xf numFmtId="0" fontId="39" fillId="0" borderId="148" xfId="0" applyFont="1" applyBorder="1" applyAlignment="1">
      <alignment horizontal="center"/>
    </xf>
    <xf numFmtId="0" fontId="39" fillId="0" borderId="149" xfId="0" applyFont="1" applyBorder="1" applyAlignment="1">
      <alignment horizontal="center"/>
    </xf>
    <xf numFmtId="0" fontId="39" fillId="26" borderId="149" xfId="0" applyFont="1" applyFill="1" applyBorder="1" applyAlignment="1">
      <alignment horizontal="center"/>
    </xf>
    <xf numFmtId="0" fontId="39" fillId="27" borderId="149" xfId="0" applyFont="1" applyFill="1" applyBorder="1" applyAlignment="1">
      <alignment horizontal="center"/>
    </xf>
    <xf numFmtId="49" fontId="39" fillId="0" borderId="150" xfId="0" applyNumberFormat="1" applyFont="1" applyBorder="1" applyAlignment="1">
      <alignment horizontal="center"/>
    </xf>
    <xf numFmtId="0" fontId="39" fillId="0" borderId="149" xfId="0" applyNumberFormat="1" applyFont="1" applyBorder="1" applyAlignment="1">
      <alignment horizontal="center"/>
    </xf>
    <xf numFmtId="0" fontId="39" fillId="0" borderId="150" xfId="0" applyFont="1" applyBorder="1" applyAlignment="1">
      <alignment horizontal="center"/>
    </xf>
    <xf numFmtId="0" fontId="39" fillId="0" borderId="151" xfId="0" applyFont="1" applyBorder="1" applyAlignment="1">
      <alignment horizontal="center"/>
    </xf>
    <xf numFmtId="0" fontId="37" fillId="0" borderId="148" xfId="0" applyFont="1" applyFill="1" applyBorder="1" applyAlignment="1">
      <alignment horizontal="center"/>
    </xf>
    <xf numFmtId="0" fontId="37" fillId="15" borderId="150" xfId="0" applyFont="1" applyFill="1" applyBorder="1" applyAlignment="1">
      <alignment horizontal="center"/>
    </xf>
    <xf numFmtId="0" fontId="39" fillId="5" borderId="152" xfId="0" applyFont="1" applyFill="1" applyBorder="1" applyAlignment="1">
      <alignment horizontal="center"/>
    </xf>
    <xf numFmtId="0" fontId="39" fillId="0" borderId="153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154" xfId="0" applyFont="1" applyBorder="1" applyAlignment="1">
      <alignment horizontal="center"/>
    </xf>
    <xf numFmtId="0" fontId="39" fillId="0" borderId="155" xfId="0" applyFont="1" applyBorder="1" applyAlignment="1">
      <alignment horizontal="center"/>
    </xf>
    <xf numFmtId="0" fontId="39" fillId="5" borderId="153" xfId="0" applyFont="1" applyFill="1" applyBorder="1" applyAlignment="1">
      <alignment horizontal="center"/>
    </xf>
    <xf numFmtId="0" fontId="37" fillId="0" borderId="156" xfId="0" applyFont="1" applyBorder="1" applyAlignment="1">
      <alignment horizontal="center"/>
    </xf>
    <xf numFmtId="0" fontId="37" fillId="0" borderId="157" xfId="0" applyFont="1" applyBorder="1" applyAlignment="1">
      <alignment horizontal="center"/>
    </xf>
    <xf numFmtId="0" fontId="37" fillId="27" borderId="152" xfId="0" applyFont="1" applyFill="1" applyBorder="1" applyAlignment="1">
      <alignment horizontal="center"/>
    </xf>
    <xf numFmtId="0" fontId="39" fillId="5" borderId="158" xfId="0" applyFont="1" applyFill="1" applyBorder="1" applyAlignment="1">
      <alignment horizontal="center"/>
    </xf>
    <xf numFmtId="0" fontId="39" fillId="0" borderId="117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26" borderId="40" xfId="0" applyFont="1" applyFill="1" applyBorder="1" applyAlignment="1">
      <alignment horizontal="center"/>
    </xf>
    <xf numFmtId="0" fontId="39" fillId="27" borderId="40" xfId="0" applyFont="1" applyFill="1" applyBorder="1" applyAlignment="1">
      <alignment horizontal="center"/>
    </xf>
    <xf numFmtId="49" fontId="39" fillId="0" borderId="136" xfId="0" applyNumberFormat="1" applyFont="1" applyBorder="1" applyAlignment="1">
      <alignment horizontal="center"/>
    </xf>
    <xf numFmtId="0" fontId="39" fillId="0" borderId="40" xfId="0" applyNumberFormat="1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136" xfId="0" applyFont="1" applyBorder="1" applyAlignment="1">
      <alignment horizontal="center"/>
    </xf>
    <xf numFmtId="0" fontId="39" fillId="0" borderId="119" xfId="0" applyFont="1" applyBorder="1" applyAlignment="1">
      <alignment horizontal="center"/>
    </xf>
    <xf numFmtId="0" fontId="39" fillId="5" borderId="40" xfId="0" applyFont="1" applyFill="1" applyBorder="1" applyAlignment="1">
      <alignment horizontal="center"/>
    </xf>
    <xf numFmtId="0" fontId="37" fillId="14" borderId="117" xfId="0" applyFont="1" applyFill="1" applyBorder="1" applyAlignment="1">
      <alignment horizontal="center"/>
    </xf>
    <xf numFmtId="0" fontId="37" fillId="14" borderId="159" xfId="0" applyFont="1" applyFill="1" applyBorder="1" applyAlignment="1">
      <alignment horizontal="center"/>
    </xf>
    <xf numFmtId="0" fontId="37" fillId="14" borderId="136" xfId="0" applyFont="1" applyFill="1" applyBorder="1" applyAlignment="1">
      <alignment horizontal="center"/>
    </xf>
    <xf numFmtId="0" fontId="39" fillId="0" borderId="160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161" xfId="0" applyFont="1" applyBorder="1" applyAlignment="1">
      <alignment horizontal="center"/>
    </xf>
    <xf numFmtId="0" fontId="39" fillId="5" borderId="66" xfId="0" applyFont="1" applyFill="1" applyBorder="1" applyAlignment="1">
      <alignment horizontal="center"/>
    </xf>
    <xf numFmtId="0" fontId="37" fillId="0" borderId="162" xfId="0" applyFont="1" applyBorder="1" applyAlignment="1">
      <alignment horizontal="center"/>
    </xf>
    <xf numFmtId="0" fontId="37" fillId="0" borderId="119" xfId="0" applyFont="1" applyBorder="1" applyAlignment="1">
      <alignment horizontal="center"/>
    </xf>
    <xf numFmtId="0" fontId="37" fillId="27" borderId="14" xfId="0" applyFont="1" applyFill="1" applyBorder="1" applyAlignment="1">
      <alignment horizontal="center"/>
    </xf>
    <xf numFmtId="0" fontId="39" fillId="5" borderId="25" xfId="0" applyFont="1" applyFill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26" borderId="39" xfId="0" applyFont="1" applyFill="1" applyBorder="1" applyAlignment="1">
      <alignment horizontal="center"/>
    </xf>
    <xf numFmtId="0" fontId="39" fillId="27" borderId="39" xfId="0" applyFont="1" applyFill="1" applyBorder="1" applyAlignment="1">
      <alignment horizontal="center"/>
    </xf>
    <xf numFmtId="49" fontId="39" fillId="0" borderId="163" xfId="0" applyNumberFormat="1" applyFont="1" applyBorder="1" applyAlignment="1">
      <alignment horizontal="center"/>
    </xf>
    <xf numFmtId="0" fontId="39" fillId="0" borderId="39" xfId="0" applyNumberFormat="1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163" xfId="0" applyFont="1" applyBorder="1" applyAlignment="1">
      <alignment horizontal="center"/>
    </xf>
    <xf numFmtId="0" fontId="39" fillId="0" borderId="87" xfId="0" applyFont="1" applyBorder="1" applyAlignment="1">
      <alignment horizontal="center"/>
    </xf>
    <xf numFmtId="0" fontId="39" fillId="5" borderId="39" xfId="0" applyFont="1" applyFill="1" applyBorder="1" applyAlignment="1">
      <alignment horizontal="center"/>
    </xf>
    <xf numFmtId="0" fontId="37" fillId="14" borderId="82" xfId="0" applyFont="1" applyFill="1" applyBorder="1" applyAlignment="1">
      <alignment horizontal="center"/>
    </xf>
    <xf numFmtId="0" fontId="37" fillId="14" borderId="83" xfId="0" applyFont="1" applyFill="1" applyBorder="1" applyAlignment="1">
      <alignment horizontal="center"/>
    </xf>
    <xf numFmtId="0" fontId="37" fillId="14" borderId="163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0" fontId="37" fillId="0" borderId="164" xfId="0" applyFont="1" applyBorder="1" applyAlignment="1">
      <alignment horizontal="center"/>
    </xf>
    <xf numFmtId="0" fontId="37" fillId="0" borderId="87" xfId="0" applyFont="1" applyBorder="1" applyAlignment="1">
      <alignment horizontal="center"/>
    </xf>
    <xf numFmtId="0" fontId="37" fillId="27" borderId="71" xfId="0" applyFont="1" applyFill="1" applyBorder="1" applyAlignment="1">
      <alignment horizontal="center"/>
    </xf>
    <xf numFmtId="0" fontId="39" fillId="5" borderId="165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139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7" fillId="14" borderId="110" xfId="0" applyFont="1" applyFill="1" applyBorder="1" applyAlignment="1">
      <alignment horizontal="center"/>
    </xf>
    <xf numFmtId="0" fontId="37" fillId="14" borderId="111" xfId="0" applyFont="1" applyFill="1" applyBorder="1" applyAlignment="1">
      <alignment horizontal="center"/>
    </xf>
    <xf numFmtId="0" fontId="37" fillId="14" borderId="139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166" xfId="0" applyFont="1" applyBorder="1" applyAlignment="1">
      <alignment horizontal="center"/>
    </xf>
    <xf numFmtId="0" fontId="39" fillId="5" borderId="59" xfId="0" applyFont="1" applyFill="1" applyBorder="1" applyAlignment="1">
      <alignment horizontal="center"/>
    </xf>
    <xf numFmtId="0" fontId="39" fillId="5" borderId="167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7" fillId="14" borderId="75" xfId="0" applyFont="1" applyFill="1" applyBorder="1" applyAlignment="1">
      <alignment horizontal="center"/>
    </xf>
    <xf numFmtId="0" fontId="37" fillId="14" borderId="76" xfId="0" applyFont="1" applyFill="1" applyBorder="1" applyAlignment="1">
      <alignment horizontal="center"/>
    </xf>
    <xf numFmtId="0" fontId="37" fillId="14" borderId="137" xfId="0" applyFont="1" applyFill="1" applyBorder="1" applyAlignment="1">
      <alignment horizontal="center"/>
    </xf>
    <xf numFmtId="0" fontId="37" fillId="14" borderId="168" xfId="0" applyFont="1" applyFill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5" borderId="71" xfId="0" applyFont="1" applyFill="1" applyBorder="1" applyAlignment="1">
      <alignment horizontal="center"/>
    </xf>
    <xf numFmtId="0" fontId="39" fillId="0" borderId="169" xfId="0" applyFont="1" applyBorder="1" applyAlignment="1">
      <alignment horizontal="center"/>
    </xf>
    <xf numFmtId="0" fontId="39" fillId="0" borderId="157" xfId="0" applyFont="1" applyBorder="1" applyAlignment="1">
      <alignment horizontal="center"/>
    </xf>
    <xf numFmtId="0" fontId="39" fillId="5" borderId="149" xfId="0" applyFont="1" applyFill="1" applyBorder="1" applyAlignment="1">
      <alignment horizontal="center"/>
    </xf>
    <xf numFmtId="0" fontId="37" fillId="14" borderId="148" xfId="0" applyFont="1" applyFill="1" applyBorder="1" applyAlignment="1">
      <alignment horizontal="center"/>
    </xf>
    <xf numFmtId="0" fontId="37" fillId="14" borderId="170" xfId="0" applyFont="1" applyFill="1" applyBorder="1" applyAlignment="1">
      <alignment horizontal="center"/>
    </xf>
    <xf numFmtId="0" fontId="37" fillId="14" borderId="171" xfId="0" applyFont="1" applyFill="1" applyBorder="1" applyAlignment="1">
      <alignment horizontal="center"/>
    </xf>
    <xf numFmtId="0" fontId="37" fillId="5" borderId="149" xfId="0" applyFont="1" applyFill="1" applyBorder="1" applyAlignment="1">
      <alignment horizontal="center"/>
    </xf>
    <xf numFmtId="0" fontId="37" fillId="5" borderId="152" xfId="0" applyFont="1" applyFill="1" applyBorder="1" applyAlignment="1">
      <alignment horizontal="center"/>
    </xf>
    <xf numFmtId="0" fontId="37" fillId="5" borderId="172" xfId="0" applyFont="1" applyFill="1" applyBorder="1" applyAlignment="1">
      <alignment vertical="center"/>
    </xf>
    <xf numFmtId="0" fontId="37" fillId="5" borderId="173" xfId="0" applyFont="1" applyFill="1" applyBorder="1" applyAlignment="1">
      <alignment vertical="center"/>
    </xf>
    <xf numFmtId="0" fontId="37" fillId="5" borderId="174" xfId="0" applyFont="1" applyFill="1" applyBorder="1" applyAlignment="1">
      <alignment horizontal="center"/>
    </xf>
    <xf numFmtId="0" fontId="37" fillId="5" borderId="172" xfId="0" applyFont="1" applyFill="1" applyBorder="1" applyAlignment="1">
      <alignment horizontal="center"/>
    </xf>
    <xf numFmtId="0" fontId="37" fillId="5" borderId="173" xfId="0" applyFont="1" applyFill="1" applyBorder="1" applyAlignment="1">
      <alignment horizontal="center"/>
    </xf>
    <xf numFmtId="0" fontId="37" fillId="5" borderId="175" xfId="0" applyFont="1" applyFill="1" applyBorder="1" applyAlignment="1">
      <alignment horizontal="center"/>
    </xf>
    <xf numFmtId="0" fontId="37" fillId="5" borderId="176" xfId="0" applyFont="1" applyFill="1" applyBorder="1" applyAlignment="1">
      <alignment horizontal="center"/>
    </xf>
    <xf numFmtId="0" fontId="37" fillId="5" borderId="59" xfId="0" applyFont="1" applyFill="1" applyBorder="1" applyAlignment="1">
      <alignment horizontal="center"/>
    </xf>
    <xf numFmtId="0" fontId="37" fillId="5" borderId="134" xfId="0" applyFont="1" applyFill="1" applyBorder="1" applyAlignment="1">
      <alignment horizontal="center"/>
    </xf>
    <xf numFmtId="0" fontId="39" fillId="0" borderId="145" xfId="0" applyFont="1" applyBorder="1" applyAlignment="1">
      <alignment horizontal="center" vertical="distributed"/>
    </xf>
    <xf numFmtId="0" fontId="39" fillId="0" borderId="76" xfId="0" applyFont="1" applyBorder="1" applyAlignment="1">
      <alignment horizontal="center"/>
    </xf>
    <xf numFmtId="0" fontId="39" fillId="0" borderId="137" xfId="0" applyFont="1" applyBorder="1" applyAlignment="1">
      <alignment horizontal="center"/>
    </xf>
    <xf numFmtId="0" fontId="39" fillId="0" borderId="138" xfId="0" applyFont="1" applyFill="1" applyBorder="1" applyAlignment="1">
      <alignment horizontal="center"/>
    </xf>
    <xf numFmtId="0" fontId="39" fillId="0" borderId="80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9" fillId="0" borderId="83" xfId="0" applyFont="1" applyBorder="1" applyAlignment="1">
      <alignment horizontal="center"/>
    </xf>
    <xf numFmtId="0" fontId="39" fillId="0" borderId="168" xfId="0" applyFont="1" applyBorder="1" applyAlignment="1">
      <alignment horizontal="center"/>
    </xf>
    <xf numFmtId="0" fontId="39" fillId="0" borderId="164" xfId="0" applyFont="1" applyFill="1" applyBorder="1" applyAlignment="1">
      <alignment horizontal="center"/>
    </xf>
    <xf numFmtId="0" fontId="39" fillId="0" borderId="87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5" borderId="71" xfId="0" applyFont="1" applyFill="1" applyBorder="1" applyAlignment="1">
      <alignment horizontal="center"/>
    </xf>
    <xf numFmtId="0" fontId="39" fillId="0" borderId="16" xfId="0" applyFont="1" applyBorder="1" applyAlignment="1">
      <alignment horizontal="center" vertical="distributed"/>
    </xf>
    <xf numFmtId="0" fontId="39" fillId="0" borderId="111" xfId="0" applyFont="1" applyBorder="1" applyAlignment="1">
      <alignment horizontal="center"/>
    </xf>
    <xf numFmtId="0" fontId="39" fillId="0" borderId="140" xfId="0" applyFont="1" applyBorder="1" applyAlignment="1">
      <alignment horizontal="center"/>
    </xf>
    <xf numFmtId="0" fontId="39" fillId="0" borderId="141" xfId="0" applyFont="1" applyFill="1" applyBorder="1" applyAlignment="1">
      <alignment horizontal="center"/>
    </xf>
    <xf numFmtId="0" fontId="39" fillId="0" borderId="115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39" fillId="5" borderId="69" xfId="0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5" fillId="0" borderId="80" xfId="0" applyFont="1" applyBorder="1" applyAlignment="1">
      <alignment horizontal="distributed" vertical="center"/>
    </xf>
    <xf numFmtId="0" fontId="45" fillId="0" borderId="110" xfId="0" applyFont="1" applyBorder="1" applyAlignment="1">
      <alignment horizontal="distributed" vertical="center"/>
    </xf>
    <xf numFmtId="0" fontId="45" fillId="0" borderId="111" xfId="0" applyFont="1" applyBorder="1" applyAlignment="1">
      <alignment horizontal="distributed" vertical="center"/>
    </xf>
    <xf numFmtId="0" fontId="45" fillId="0" borderId="112" xfId="0" applyFont="1" applyBorder="1" applyAlignment="1">
      <alignment horizontal="distributed" vertical="center"/>
    </xf>
    <xf numFmtId="0" fontId="45" fillId="0" borderId="113" xfId="0" applyFont="1" applyBorder="1" applyAlignment="1">
      <alignment horizontal="distributed" vertical="center"/>
    </xf>
    <xf numFmtId="0" fontId="45" fillId="0" borderId="114" xfId="0" applyFont="1" applyBorder="1" applyAlignment="1">
      <alignment horizontal="distributed" vertical="center"/>
    </xf>
    <xf numFmtId="0" fontId="45" fillId="0" borderId="177" xfId="0" applyFont="1" applyBorder="1" applyAlignment="1">
      <alignment horizontal="distributed" vertical="center"/>
    </xf>
    <xf numFmtId="0" fontId="45" fillId="0" borderId="115" xfId="0" applyFont="1" applyBorder="1" applyAlignment="1">
      <alignment horizontal="distributed" vertical="center"/>
    </xf>
    <xf numFmtId="0" fontId="34" fillId="0" borderId="70" xfId="0" applyFont="1" applyBorder="1" applyAlignment="1">
      <alignment horizontal="center"/>
    </xf>
    <xf numFmtId="0" fontId="35" fillId="0" borderId="130" xfId="0" applyFont="1" applyBorder="1" applyAlignment="1">
      <alignment horizontal="center"/>
    </xf>
    <xf numFmtId="0" fontId="34" fillId="0" borderId="77" xfId="0" applyFont="1" applyBorder="1" applyAlignment="1">
      <alignment horizontal="distributed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78" xfId="0" applyFont="1" applyBorder="1" applyAlignment="1">
      <alignment horizontal="center" vertical="center"/>
    </xf>
    <xf numFmtId="0" fontId="34" fillId="0" borderId="179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49" fontId="35" fillId="0" borderId="180" xfId="0" applyNumberFormat="1" applyFont="1" applyBorder="1" applyAlignment="1">
      <alignment horizontal="center"/>
    </xf>
    <xf numFmtId="0" fontId="34" fillId="0" borderId="84" xfId="0" applyFont="1" applyBorder="1" applyAlignment="1">
      <alignment horizontal="distributed" vertical="center"/>
    </xf>
    <xf numFmtId="0" fontId="34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81" xfId="0" applyFont="1" applyBorder="1" applyAlignment="1">
      <alignment horizontal="center" vertical="center"/>
    </xf>
    <xf numFmtId="0" fontId="34" fillId="0" borderId="182" xfId="0" applyFont="1" applyBorder="1" applyAlignment="1">
      <alignment horizontal="center" vertical="center"/>
    </xf>
    <xf numFmtId="0" fontId="34" fillId="0" borderId="180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49" fontId="35" fillId="0" borderId="183" xfId="0" applyNumberFormat="1" applyFont="1" applyBorder="1" applyAlignment="1">
      <alignment horizontal="center"/>
    </xf>
    <xf numFmtId="0" fontId="34" fillId="0" borderId="91" xfId="0" applyFont="1" applyBorder="1" applyAlignment="1">
      <alignment horizontal="distributed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184" xfId="0" applyFont="1" applyBorder="1" applyAlignment="1">
      <alignment horizontal="center" vertical="center"/>
    </xf>
    <xf numFmtId="0" fontId="34" fillId="0" borderId="185" xfId="0" applyFont="1" applyBorder="1" applyAlignment="1">
      <alignment horizontal="center" vertical="center"/>
    </xf>
    <xf numFmtId="0" fontId="34" fillId="0" borderId="183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49" fontId="35" fillId="0" borderId="186" xfId="0" applyNumberFormat="1" applyFont="1" applyBorder="1" applyAlignment="1">
      <alignment horizontal="center"/>
    </xf>
    <xf numFmtId="0" fontId="34" fillId="0" borderId="98" xfId="0" applyFont="1" applyBorder="1" applyAlignment="1">
      <alignment horizontal="distributed" vertical="center"/>
    </xf>
    <xf numFmtId="0" fontId="34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187" xfId="0" applyFont="1" applyBorder="1" applyAlignment="1">
      <alignment horizontal="center" vertical="center"/>
    </xf>
    <xf numFmtId="0" fontId="34" fillId="0" borderId="188" xfId="0" applyFont="1" applyBorder="1" applyAlignment="1">
      <alignment horizontal="center" vertical="center"/>
    </xf>
    <xf numFmtId="0" fontId="34" fillId="0" borderId="18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49" fontId="35" fillId="0" borderId="189" xfId="0" applyNumberFormat="1" applyFont="1" applyBorder="1" applyAlignment="1">
      <alignment horizontal="center"/>
    </xf>
    <xf numFmtId="0" fontId="34" fillId="0" borderId="105" xfId="0" applyFont="1" applyBorder="1" applyAlignment="1">
      <alignment horizontal="distributed" vertical="center"/>
    </xf>
    <xf numFmtId="0" fontId="34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190" xfId="0" applyFont="1" applyBorder="1" applyAlignment="1">
      <alignment horizontal="center" vertical="center"/>
    </xf>
    <xf numFmtId="0" fontId="34" fillId="0" borderId="191" xfId="0" applyFont="1" applyBorder="1" applyAlignment="1">
      <alignment horizontal="center" vertical="center"/>
    </xf>
    <xf numFmtId="0" fontId="34" fillId="0" borderId="189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49" fontId="35" fillId="0" borderId="130" xfId="0" applyNumberFormat="1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49" fontId="35" fillId="0" borderId="177" xfId="0" applyNumberFormat="1" applyFont="1" applyBorder="1" applyAlignment="1">
      <alignment horizontal="center"/>
    </xf>
    <xf numFmtId="0" fontId="34" fillId="0" borderId="11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92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34" fillId="0" borderId="177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0" fontId="7" fillId="0" borderId="194" xfId="0" applyFont="1" applyBorder="1" applyAlignment="1">
      <alignment horizontal="distributed" vertical="center"/>
    </xf>
    <xf numFmtId="176" fontId="74" fillId="25" borderId="195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distributed" vertical="center"/>
    </xf>
    <xf numFmtId="187" fontId="78" fillId="25" borderId="15" xfId="0" applyNumberFormat="1" applyFont="1" applyFill="1" applyBorder="1" applyAlignment="1" applyProtection="1">
      <alignment horizontal="center" vertical="center"/>
      <protection/>
    </xf>
    <xf numFmtId="187" fontId="78" fillId="25" borderId="30" xfId="0" applyNumberFormat="1" applyFont="1" applyFill="1" applyBorder="1" applyAlignment="1" applyProtection="1">
      <alignment horizontal="distributed" vertical="center"/>
      <protection/>
    </xf>
    <xf numFmtId="0" fontId="78" fillId="25" borderId="196" xfId="0" applyFont="1" applyFill="1" applyBorder="1" applyAlignment="1" applyProtection="1">
      <alignment vertical="center"/>
      <protection/>
    </xf>
    <xf numFmtId="188" fontId="78" fillId="25" borderId="197" xfId="0" applyNumberFormat="1" applyFont="1" applyFill="1" applyBorder="1" applyAlignment="1" applyProtection="1">
      <alignment horizontal="distributed" vertical="center"/>
      <protection/>
    </xf>
    <xf numFmtId="0" fontId="6" fillId="0" borderId="198" xfId="0" applyFont="1" applyBorder="1" applyAlignment="1">
      <alignment vertical="center"/>
    </xf>
    <xf numFmtId="0" fontId="6" fillId="0" borderId="199" xfId="0" applyFont="1" applyBorder="1" applyAlignment="1">
      <alignment/>
    </xf>
    <xf numFmtId="0" fontId="6" fillId="0" borderId="199" xfId="0" applyFont="1" applyBorder="1" applyAlignment="1">
      <alignment horizontal="center"/>
    </xf>
    <xf numFmtId="0" fontId="7" fillId="0" borderId="200" xfId="0" applyFont="1" applyBorder="1" applyAlignment="1">
      <alignment horizontal="distributed" vertical="center"/>
    </xf>
    <xf numFmtId="0" fontId="78" fillId="0" borderId="0" xfId="0" applyNumberFormat="1" applyFont="1" applyFill="1" applyBorder="1" applyAlignment="1" applyProtection="1">
      <alignment horizontal="distributed" vertical="center"/>
      <protection/>
    </xf>
    <xf numFmtId="0" fontId="36" fillId="0" borderId="201" xfId="0" applyNumberFormat="1" applyFont="1" applyBorder="1" applyAlignment="1" applyProtection="1" quotePrefix="1">
      <alignment horizontal="center" vertical="center"/>
      <protection/>
    </xf>
    <xf numFmtId="0" fontId="31" fillId="0" borderId="144" xfId="0" applyNumberFormat="1" applyFont="1" applyBorder="1" applyAlignment="1" applyProtection="1" quotePrefix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distributed" vertical="center"/>
      <protection/>
    </xf>
    <xf numFmtId="0" fontId="36" fillId="0" borderId="139" xfId="0" applyNumberFormat="1" applyFont="1" applyBorder="1" applyAlignment="1" applyProtection="1" quotePrefix="1">
      <alignment horizontal="center" vertical="center"/>
      <protection/>
    </xf>
    <xf numFmtId="0" fontId="31" fillId="0" borderId="115" xfId="0" applyNumberFormat="1" applyFont="1" applyBorder="1" applyAlignment="1" applyProtection="1" quotePrefix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distributed" vertical="center"/>
      <protection/>
    </xf>
    <xf numFmtId="0" fontId="36" fillId="0" borderId="136" xfId="0" applyNumberFormat="1" applyFont="1" applyBorder="1" applyAlignment="1" applyProtection="1">
      <alignment horizontal="center" vertical="center"/>
      <protection/>
    </xf>
    <xf numFmtId="0" fontId="31" fillId="0" borderId="119" xfId="0" applyNumberFormat="1" applyFont="1" applyBorder="1" applyAlignment="1" applyProtection="1">
      <alignment horizontal="center" vertical="center"/>
      <protection/>
    </xf>
    <xf numFmtId="0" fontId="36" fillId="0" borderId="202" xfId="0" applyNumberFormat="1" applyFont="1" applyBorder="1" applyAlignment="1" applyProtection="1">
      <alignment horizontal="center" vertical="center"/>
      <protection/>
    </xf>
    <xf numFmtId="0" fontId="31" fillId="0" borderId="60" xfId="0" applyNumberFormat="1" applyFont="1" applyBorder="1" applyAlignment="1" applyProtection="1">
      <alignment horizontal="center" vertical="center"/>
      <protection/>
    </xf>
    <xf numFmtId="0" fontId="36" fillId="0" borderId="203" xfId="0" applyNumberFormat="1" applyFont="1" applyBorder="1" applyAlignment="1" applyProtection="1">
      <alignment horizontal="center" vertical="center"/>
      <protection/>
    </xf>
    <xf numFmtId="0" fontId="31" fillId="0" borderId="61" xfId="0" applyNumberFormat="1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distributed" vertical="center"/>
      <protection/>
    </xf>
    <xf numFmtId="187" fontId="30" fillId="0" borderId="25" xfId="0" applyNumberFormat="1" applyFont="1" applyBorder="1" applyAlignment="1" applyProtection="1">
      <alignment horizontal="distributed" vertical="center"/>
      <protection/>
    </xf>
    <xf numFmtId="0" fontId="36" fillId="0" borderId="139" xfId="0" applyNumberFormat="1" applyFont="1" applyBorder="1" applyAlignment="1" applyProtection="1">
      <alignment horizontal="center" vertical="center"/>
      <protection/>
    </xf>
    <xf numFmtId="0" fontId="31" fillId="0" borderId="115" xfId="0" applyNumberFormat="1" applyFont="1" applyBorder="1" applyAlignment="1" applyProtection="1">
      <alignment horizontal="center" vertical="center"/>
      <protection/>
    </xf>
    <xf numFmtId="0" fontId="36" fillId="0" borderId="150" xfId="0" applyNumberFormat="1" applyFont="1" applyBorder="1" applyAlignment="1" applyProtection="1">
      <alignment horizontal="center" vertical="center"/>
      <protection/>
    </xf>
    <xf numFmtId="0" fontId="31" fillId="0" borderId="157" xfId="0" applyNumberFormat="1" applyFont="1" applyBorder="1" applyAlignment="1" applyProtection="1">
      <alignment horizontal="center" vertical="center"/>
      <protection/>
    </xf>
    <xf numFmtId="0" fontId="30" fillId="0" borderId="152" xfId="0" applyFont="1" applyBorder="1" applyAlignment="1" applyProtection="1">
      <alignment horizontal="distributed" vertical="center"/>
      <protection/>
    </xf>
    <xf numFmtId="187" fontId="30" fillId="0" borderId="152" xfId="0" applyNumberFormat="1" applyFont="1" applyBorder="1" applyAlignment="1" applyProtection="1">
      <alignment horizontal="distributed" vertical="center"/>
      <protection/>
    </xf>
    <xf numFmtId="0" fontId="36" fillId="0" borderId="204" xfId="0" applyNumberFormat="1" applyFont="1" applyBorder="1" applyAlignment="1" applyProtection="1">
      <alignment horizontal="distributed" vertical="center"/>
      <protection/>
    </xf>
    <xf numFmtId="0" fontId="31" fillId="0" borderId="80" xfId="0" applyNumberFormat="1" applyFont="1" applyBorder="1" applyAlignment="1" applyProtection="1">
      <alignment horizontal="distributed" vertical="center"/>
      <protection/>
    </xf>
    <xf numFmtId="0" fontId="30" fillId="0" borderId="70" xfId="0" applyFont="1" applyBorder="1" applyAlignment="1" applyProtection="1">
      <alignment horizontal="distributed" vertical="center"/>
      <protection/>
    </xf>
    <xf numFmtId="187" fontId="30" fillId="0" borderId="70" xfId="0" applyNumberFormat="1" applyFont="1" applyBorder="1" applyAlignment="1" applyProtection="1">
      <alignment horizontal="distributed" vertical="center"/>
      <protection/>
    </xf>
    <xf numFmtId="0" fontId="36" fillId="0" borderId="163" xfId="0" applyNumberFormat="1" applyFont="1" applyBorder="1" applyAlignment="1" applyProtection="1">
      <alignment horizontal="distributed" vertical="center"/>
      <protection/>
    </xf>
    <xf numFmtId="0" fontId="31" fillId="0" borderId="87" xfId="0" applyNumberFormat="1" applyFont="1" applyBorder="1" applyAlignment="1" applyProtection="1">
      <alignment horizontal="distributed" vertical="center"/>
      <protection/>
    </xf>
    <xf numFmtId="0" fontId="30" fillId="0" borderId="71" xfId="0" applyFont="1" applyBorder="1" applyAlignment="1" applyProtection="1">
      <alignment horizontal="distributed" vertical="center"/>
      <protection/>
    </xf>
    <xf numFmtId="187" fontId="30" fillId="0" borderId="71" xfId="0" applyNumberFormat="1" applyFont="1" applyBorder="1" applyAlignment="1" applyProtection="1">
      <alignment horizontal="distributed" vertical="center"/>
      <protection/>
    </xf>
    <xf numFmtId="0" fontId="36" fillId="0" borderId="150" xfId="0" applyNumberFormat="1" applyFont="1" applyBorder="1" applyAlignment="1" applyProtection="1">
      <alignment horizontal="distributed" vertical="center"/>
      <protection/>
    </xf>
    <xf numFmtId="0" fontId="31" fillId="0" borderId="157" xfId="0" applyNumberFormat="1" applyFont="1" applyBorder="1" applyAlignment="1" applyProtection="1">
      <alignment horizontal="distributed" vertical="center"/>
      <protection/>
    </xf>
    <xf numFmtId="0" fontId="31" fillId="0" borderId="205" xfId="0" applyNumberFormat="1" applyFont="1" applyBorder="1" applyAlignment="1" applyProtection="1">
      <alignment horizontal="distributed" vertical="center"/>
      <protection/>
    </xf>
    <xf numFmtId="0" fontId="36" fillId="0" borderId="206" xfId="0" applyNumberFormat="1" applyFont="1" applyBorder="1" applyAlignment="1" applyProtection="1">
      <alignment horizontal="center" vertical="center"/>
      <protection/>
    </xf>
    <xf numFmtId="0" fontId="31" fillId="0" borderId="144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6" fillId="0" borderId="207" xfId="0" applyNumberFormat="1" applyFont="1" applyBorder="1" applyAlignment="1" applyProtection="1">
      <alignment horizontal="center" vertical="center"/>
      <protection/>
    </xf>
    <xf numFmtId="0" fontId="31" fillId="0" borderId="194" xfId="0" applyNumberFormat="1" applyFont="1" applyBorder="1" applyAlignment="1" applyProtection="1">
      <alignment horizontal="center" vertical="center"/>
      <protection/>
    </xf>
    <xf numFmtId="0" fontId="31" fillId="0" borderId="208" xfId="0" applyNumberFormat="1" applyFont="1" applyBorder="1" applyAlignment="1" applyProtection="1">
      <alignment horizontal="center" vertical="center"/>
      <protection/>
    </xf>
    <xf numFmtId="0" fontId="36" fillId="0" borderId="209" xfId="0" applyNumberFormat="1" applyFont="1" applyBorder="1" applyAlignment="1" applyProtection="1">
      <alignment horizontal="center" vertical="center"/>
      <protection/>
    </xf>
    <xf numFmtId="0" fontId="31" fillId="0" borderId="200" xfId="0" applyNumberFormat="1" applyFont="1" applyBorder="1" applyAlignment="1" applyProtection="1">
      <alignment horizontal="center" vertical="center"/>
      <protection/>
    </xf>
    <xf numFmtId="0" fontId="36" fillId="0" borderId="163" xfId="0" applyNumberFormat="1" applyFont="1" applyBorder="1" applyAlignment="1" applyProtection="1">
      <alignment horizontal="center" vertical="center"/>
      <protection/>
    </xf>
    <xf numFmtId="0" fontId="31" fillId="0" borderId="87" xfId="0" applyNumberFormat="1" applyFont="1" applyBorder="1" applyAlignment="1" applyProtection="1">
      <alignment horizontal="center" vertical="center"/>
      <protection/>
    </xf>
    <xf numFmtId="0" fontId="36" fillId="0" borderId="204" xfId="0" applyNumberFormat="1" applyFont="1" applyBorder="1" applyAlignment="1" applyProtection="1">
      <alignment horizontal="center" vertical="center"/>
      <protection/>
    </xf>
    <xf numFmtId="0" fontId="31" fillId="0" borderId="80" xfId="0" applyNumberFormat="1" applyFont="1" applyBorder="1" applyAlignment="1" applyProtection="1">
      <alignment horizontal="center" vertical="center"/>
      <protection/>
    </xf>
    <xf numFmtId="0" fontId="36" fillId="0" borderId="210" xfId="0" applyNumberFormat="1" applyFont="1" applyBorder="1" applyAlignment="1" applyProtection="1">
      <alignment horizontal="center" vertical="center"/>
      <protection/>
    </xf>
    <xf numFmtId="0" fontId="31" fillId="0" borderId="34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distributed" vertical="center"/>
      <protection/>
    </xf>
    <xf numFmtId="0" fontId="36" fillId="0" borderId="163" xfId="0" applyNumberFormat="1" applyFont="1" applyBorder="1" applyAlignment="1" applyProtection="1" quotePrefix="1">
      <alignment horizontal="center" vertical="center"/>
      <protection/>
    </xf>
    <xf numFmtId="0" fontId="31" fillId="0" borderId="87" xfId="0" applyNumberFormat="1" applyFont="1" applyBorder="1" applyAlignment="1" applyProtection="1" quotePrefix="1">
      <alignment horizontal="center" vertical="center"/>
      <protection/>
    </xf>
    <xf numFmtId="176" fontId="31" fillId="0" borderId="71" xfId="0" applyNumberFormat="1" applyFont="1" applyBorder="1" applyAlignment="1" applyProtection="1">
      <alignment horizontal="distributed" vertical="center"/>
      <protection/>
    </xf>
    <xf numFmtId="176" fontId="31" fillId="0" borderId="25" xfId="0" applyNumberFormat="1" applyFont="1" applyBorder="1" applyAlignment="1" applyProtection="1">
      <alignment horizontal="distributed" vertical="center"/>
      <protection/>
    </xf>
    <xf numFmtId="176" fontId="31" fillId="0" borderId="152" xfId="0" applyNumberFormat="1" applyFont="1" applyBorder="1" applyAlignment="1" applyProtection="1">
      <alignment horizontal="distributed" vertical="center"/>
      <protection/>
    </xf>
    <xf numFmtId="178" fontId="31" fillId="0" borderId="70" xfId="0" applyNumberFormat="1" applyFont="1" applyBorder="1" applyAlignment="1" applyProtection="1">
      <alignment horizontal="distributed" vertical="center"/>
      <protection/>
    </xf>
    <xf numFmtId="178" fontId="31" fillId="0" borderId="71" xfId="0" applyNumberFormat="1" applyFont="1" applyBorder="1" applyAlignment="1" applyProtection="1">
      <alignment horizontal="distributed" vertical="center"/>
      <protection/>
    </xf>
    <xf numFmtId="176" fontId="31" fillId="0" borderId="72" xfId="0" applyNumberFormat="1" applyFont="1" applyBorder="1" applyAlignment="1" applyProtection="1">
      <alignment horizontal="distributed" vertical="center"/>
      <protection/>
    </xf>
    <xf numFmtId="0" fontId="30" fillId="0" borderId="72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9" fontId="4" fillId="0" borderId="0" xfId="42" applyFont="1" applyAlignment="1" applyProtection="1">
      <alignment horizontal="left" vertical="top"/>
      <protection/>
    </xf>
    <xf numFmtId="9" fontId="4" fillId="0" borderId="0" xfId="42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9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20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distributed"/>
      <protection/>
    </xf>
    <xf numFmtId="0" fontId="7" fillId="0" borderId="19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2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shrinkToFit="1"/>
      <protection/>
    </xf>
    <xf numFmtId="0" fontId="7" fillId="0" borderId="0" xfId="0" applyFont="1" applyFill="1" applyBorder="1" applyAlignment="1" applyProtection="1">
      <alignment/>
      <protection/>
    </xf>
    <xf numFmtId="190" fontId="46" fillId="0" borderId="212" xfId="0" applyNumberFormat="1" applyFont="1" applyBorder="1" applyAlignment="1" applyProtection="1">
      <alignment vertical="center" shrinkToFit="1"/>
      <protection locked="0"/>
    </xf>
    <xf numFmtId="190" fontId="46" fillId="0" borderId="213" xfId="0" applyNumberFormat="1" applyFont="1" applyBorder="1" applyAlignment="1" applyProtection="1">
      <alignment vertical="center" shrinkToFit="1"/>
      <protection locked="0"/>
    </xf>
    <xf numFmtId="190" fontId="46" fillId="0" borderId="214" xfId="0" applyNumberFormat="1" applyFont="1" applyBorder="1" applyAlignment="1" applyProtection="1">
      <alignment vertical="center" shrinkToFit="1"/>
      <protection locked="0"/>
    </xf>
    <xf numFmtId="190" fontId="46" fillId="0" borderId="215" xfId="0" applyNumberFormat="1" applyFont="1" applyBorder="1" applyAlignment="1" applyProtection="1">
      <alignment vertical="center" shrinkToFit="1"/>
      <protection locked="0"/>
    </xf>
    <xf numFmtId="190" fontId="46" fillId="0" borderId="216" xfId="0" applyNumberFormat="1" applyFont="1" applyBorder="1" applyAlignment="1" applyProtection="1">
      <alignment vertical="center" shrinkToFit="1"/>
      <protection locked="0"/>
    </xf>
    <xf numFmtId="190" fontId="46" fillId="0" borderId="217" xfId="0" applyNumberFormat="1" applyFont="1" applyBorder="1" applyAlignment="1" applyProtection="1">
      <alignment vertical="center" shrinkToFit="1"/>
      <protection locked="0"/>
    </xf>
    <xf numFmtId="190" fontId="46" fillId="0" borderId="218" xfId="0" applyNumberFormat="1" applyFont="1" applyBorder="1" applyAlignment="1" applyProtection="1">
      <alignment vertical="center" shrinkToFit="1"/>
      <protection locked="0"/>
    </xf>
    <xf numFmtId="190" fontId="46" fillId="0" borderId="219" xfId="0" applyNumberFormat="1" applyFont="1" applyBorder="1" applyAlignment="1" applyProtection="1">
      <alignment vertical="center" shrinkToFit="1"/>
      <protection locked="0"/>
    </xf>
    <xf numFmtId="190" fontId="46" fillId="0" borderId="212" xfId="0" applyNumberFormat="1" applyFont="1" applyBorder="1" applyAlignment="1" applyProtection="1">
      <alignment horizontal="center" vertical="center" shrinkToFit="1"/>
      <protection locked="0"/>
    </xf>
    <xf numFmtId="190" fontId="46" fillId="0" borderId="215" xfId="0" applyNumberFormat="1" applyFont="1" applyBorder="1" applyAlignment="1" applyProtection="1">
      <alignment horizontal="center" vertical="center" shrinkToFit="1"/>
      <protection locked="0"/>
    </xf>
    <xf numFmtId="190" fontId="46" fillId="0" borderId="217" xfId="0" applyNumberFormat="1" applyFont="1" applyBorder="1" applyAlignment="1" applyProtection="1">
      <alignment horizontal="center" vertical="center" shrinkToFit="1"/>
      <protection locked="0"/>
    </xf>
    <xf numFmtId="190" fontId="46" fillId="0" borderId="220" xfId="0" applyNumberFormat="1" applyFont="1" applyBorder="1" applyAlignment="1" applyProtection="1">
      <alignment horizontal="center" vertical="center" shrinkToFit="1"/>
      <protection locked="0"/>
    </xf>
    <xf numFmtId="190" fontId="46" fillId="0" borderId="221" xfId="0" applyNumberFormat="1" applyFont="1" applyBorder="1" applyAlignment="1" applyProtection="1">
      <alignment horizontal="center" vertical="center" shrinkToFit="1"/>
      <protection locked="0"/>
    </xf>
    <xf numFmtId="188" fontId="30" fillId="0" borderId="24" xfId="0" applyNumberFormat="1" applyFont="1" applyBorder="1" applyAlignment="1" applyProtection="1">
      <alignment horizontal="center" vertical="center"/>
      <protection/>
    </xf>
    <xf numFmtId="188" fontId="30" fillId="0" borderId="215" xfId="0" applyNumberFormat="1" applyFont="1" applyBorder="1" applyAlignment="1" applyProtection="1">
      <alignment horizontal="center" vertical="center"/>
      <protection/>
    </xf>
    <xf numFmtId="188" fontId="30" fillId="0" borderId="214" xfId="0" applyNumberFormat="1" applyFont="1" applyBorder="1" applyAlignment="1" applyProtection="1">
      <alignment horizontal="center" vertical="center"/>
      <protection/>
    </xf>
    <xf numFmtId="188" fontId="30" fillId="0" borderId="222" xfId="0" applyNumberFormat="1" applyFont="1" applyBorder="1" applyAlignment="1" applyProtection="1">
      <alignment horizontal="center" vertical="center"/>
      <protection/>
    </xf>
    <xf numFmtId="188" fontId="30" fillId="0" borderId="212" xfId="0" applyNumberFormat="1" applyFont="1" applyBorder="1" applyAlignment="1" applyProtection="1">
      <alignment horizontal="center" vertical="center"/>
      <protection/>
    </xf>
    <xf numFmtId="190" fontId="46" fillId="0" borderId="223" xfId="0" applyNumberFormat="1" applyFont="1" applyBorder="1" applyAlignment="1" applyProtection="1">
      <alignment horizontal="center" vertical="center" shrinkToFit="1"/>
      <protection locked="0"/>
    </xf>
    <xf numFmtId="190" fontId="46" fillId="0" borderId="218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18" fillId="0" borderId="12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224" xfId="0" applyFont="1" applyBorder="1" applyAlignment="1" applyProtection="1">
      <alignment horizontal="center" vertical="center"/>
      <protection/>
    </xf>
    <xf numFmtId="56" fontId="6" fillId="0" borderId="225" xfId="0" applyNumberFormat="1" applyFont="1" applyBorder="1" applyAlignment="1" applyProtection="1">
      <alignment vertical="center"/>
      <protection/>
    </xf>
    <xf numFmtId="0" fontId="6" fillId="0" borderId="167" xfId="0" applyFont="1" applyBorder="1" applyAlignment="1" applyProtection="1">
      <alignment horizontal="center" vertical="center"/>
      <protection/>
    </xf>
    <xf numFmtId="0" fontId="5" fillId="0" borderId="226" xfId="0" applyFont="1" applyBorder="1" applyAlignment="1" applyProtection="1">
      <alignment horizontal="right"/>
      <protection/>
    </xf>
    <xf numFmtId="56" fontId="6" fillId="0" borderId="227" xfId="0" applyNumberFormat="1" applyFont="1" applyBorder="1" applyAlignment="1" applyProtection="1">
      <alignment vertical="center"/>
      <protection/>
    </xf>
    <xf numFmtId="0" fontId="6" fillId="0" borderId="132" xfId="0" applyFont="1" applyBorder="1" applyAlignment="1" applyProtection="1">
      <alignment horizontal="center" vertical="center"/>
      <protection/>
    </xf>
    <xf numFmtId="0" fontId="5" fillId="0" borderId="122" xfId="0" applyFont="1" applyBorder="1" applyAlignment="1" applyProtection="1">
      <alignment horizontal="right"/>
      <protection/>
    </xf>
    <xf numFmtId="56" fontId="6" fillId="0" borderId="228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/>
      <protection/>
    </xf>
    <xf numFmtId="56" fontId="6" fillId="0" borderId="0" xfId="0" applyNumberFormat="1" applyFont="1" applyAlignment="1" applyProtection="1">
      <alignment vertical="center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199" xfId="0" applyFont="1" applyBorder="1" applyAlignment="1" applyProtection="1">
      <alignment horizontal="right"/>
      <protection/>
    </xf>
    <xf numFmtId="56" fontId="6" fillId="0" borderId="0" xfId="0" applyNumberFormat="1" applyFont="1" applyAlignment="1" applyProtection="1">
      <alignment horizontal="left" vertical="center" wrapText="1"/>
      <protection/>
    </xf>
    <xf numFmtId="56" fontId="6" fillId="0" borderId="0" xfId="0" applyNumberFormat="1" applyFont="1" applyAlignment="1" applyProtection="1">
      <alignment horizontal="left" vertical="center"/>
      <protection/>
    </xf>
    <xf numFmtId="0" fontId="8" fillId="0" borderId="22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5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56" fontId="6" fillId="27" borderId="0" xfId="0" applyNumberFormat="1" applyFont="1" applyFill="1" applyAlignment="1" applyProtection="1">
      <alignment horizontal="left" vertical="center"/>
      <protection/>
    </xf>
    <xf numFmtId="56" fontId="6" fillId="27" borderId="0" xfId="0" applyNumberFormat="1" applyFont="1" applyFill="1" applyAlignment="1" applyProtection="1">
      <alignment horizontal="left" vertical="center" wrapText="1"/>
      <protection/>
    </xf>
    <xf numFmtId="0" fontId="5" fillId="0" borderId="200" xfId="0" applyFont="1" applyBorder="1" applyAlignment="1" applyProtection="1">
      <alignment horizontal="center" vertical="center" shrinkToFit="1"/>
      <protection/>
    </xf>
    <xf numFmtId="0" fontId="30" fillId="0" borderId="70" xfId="0" applyFont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30" fillId="0" borderId="165" xfId="0" applyFont="1" applyFill="1" applyBorder="1" applyAlignment="1" applyProtection="1">
      <alignment horizontal="center" vertical="center" shrinkToFit="1"/>
      <protection locked="0"/>
    </xf>
    <xf numFmtId="0" fontId="30" fillId="0" borderId="69" xfId="0" applyFont="1" applyBorder="1" applyAlignment="1" applyProtection="1">
      <alignment horizontal="center" vertical="center" shrinkToFit="1"/>
      <protection locked="0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67" xfId="0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center" vertical="center" shrinkToFit="1"/>
      <protection locked="0"/>
    </xf>
    <xf numFmtId="0" fontId="30" fillId="0" borderId="152" xfId="0" applyFont="1" applyBorder="1" applyAlignment="1" applyProtection="1">
      <alignment horizontal="center" vertical="center" shrinkToFit="1"/>
      <protection locked="0"/>
    </xf>
    <xf numFmtId="0" fontId="30" fillId="0" borderId="71" xfId="0" applyFont="1" applyBorder="1" applyAlignment="1" applyProtection="1">
      <alignment horizontal="center" vertical="center" shrinkToFit="1"/>
      <protection locked="0"/>
    </xf>
    <xf numFmtId="0" fontId="30" fillId="0" borderId="230" xfId="0" applyFont="1" applyBorder="1" applyAlignment="1" applyProtection="1">
      <alignment horizontal="center" vertical="center" shrinkToFit="1"/>
      <protection locked="0"/>
    </xf>
    <xf numFmtId="0" fontId="30" fillId="0" borderId="165" xfId="0" applyFont="1" applyBorder="1" applyAlignment="1" applyProtection="1">
      <alignment horizontal="center" vertical="center" shrinkToFit="1"/>
      <protection locked="0"/>
    </xf>
    <xf numFmtId="0" fontId="30" fillId="0" borderId="231" xfId="0" applyFont="1" applyBorder="1" applyAlignment="1" applyProtection="1">
      <alignment horizontal="center" vertical="center" shrinkToFit="1"/>
      <protection locked="0"/>
    </xf>
    <xf numFmtId="0" fontId="30" fillId="0" borderId="232" xfId="0" applyFont="1" applyBorder="1" applyAlignment="1" applyProtection="1">
      <alignment horizontal="center" vertical="center" shrinkToFit="1"/>
      <protection locked="0"/>
    </xf>
    <xf numFmtId="0" fontId="2" fillId="0" borderId="115" xfId="0" applyFont="1" applyBorder="1" applyAlignment="1" applyProtection="1">
      <alignment horizontal="center" vertical="center" shrinkToFit="1"/>
      <protection/>
    </xf>
    <xf numFmtId="0" fontId="5" fillId="0" borderId="144" xfId="0" applyFont="1" applyBorder="1" applyAlignment="1" applyProtection="1">
      <alignment horizontal="center" vertical="center" shrinkToFit="1"/>
      <protection/>
    </xf>
    <xf numFmtId="0" fontId="5" fillId="0" borderId="80" xfId="0" applyFont="1" applyBorder="1" applyAlignment="1" applyProtection="1">
      <alignment horizontal="center" vertical="center" shrinkToFit="1"/>
      <protection/>
    </xf>
    <xf numFmtId="0" fontId="5" fillId="0" borderId="61" xfId="0" applyFont="1" applyBorder="1" applyAlignment="1" applyProtection="1">
      <alignment horizontal="center" vertical="center" shrinkToFit="1"/>
      <protection/>
    </xf>
    <xf numFmtId="0" fontId="5" fillId="0" borderId="119" xfId="0" applyFont="1" applyBorder="1" applyAlignment="1" applyProtection="1">
      <alignment horizontal="center" vertical="center" shrinkToFit="1"/>
      <protection/>
    </xf>
    <xf numFmtId="0" fontId="2" fillId="0" borderId="194" xfId="0" applyFont="1" applyBorder="1" applyAlignment="1" applyProtection="1">
      <alignment horizontal="center" vertical="center" shrinkToFit="1"/>
      <protection/>
    </xf>
    <xf numFmtId="0" fontId="2" fillId="0" borderId="157" xfId="0" applyFont="1" applyBorder="1" applyAlignment="1" applyProtection="1">
      <alignment horizontal="center" vertical="center" shrinkToFit="1"/>
      <protection/>
    </xf>
    <xf numFmtId="0" fontId="30" fillId="0" borderId="224" xfId="0" applyFont="1" applyBorder="1" applyAlignment="1" applyProtection="1">
      <alignment horizontal="center" vertical="center" shrinkToFit="1"/>
      <protection locked="0"/>
    </xf>
    <xf numFmtId="0" fontId="7" fillId="0" borderId="144" xfId="0" applyFont="1" applyBorder="1" applyAlignment="1">
      <alignment horizontal="center" vertical="center" shrinkToFit="1"/>
    </xf>
    <xf numFmtId="0" fontId="3" fillId="0" borderId="194" xfId="0" applyFont="1" applyBorder="1" applyAlignment="1">
      <alignment horizontal="center" vertical="center" shrinkToFit="1"/>
    </xf>
    <xf numFmtId="0" fontId="7" fillId="0" borderId="20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176" fontId="31" fillId="0" borderId="195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176" fontId="22" fillId="0" borderId="233" xfId="0" applyNumberFormat="1" applyFont="1" applyBorder="1" applyAlignment="1" applyProtection="1">
      <alignment horizontal="center" vertical="center" shrinkToFit="1"/>
      <protection locked="0"/>
    </xf>
    <xf numFmtId="176" fontId="22" fillId="0" borderId="145" xfId="0" applyNumberFormat="1" applyFont="1" applyBorder="1" applyAlignment="1" applyProtection="1">
      <alignment horizontal="center" vertical="center" shrinkToFit="1"/>
      <protection locked="0"/>
    </xf>
    <xf numFmtId="0" fontId="31" fillId="0" borderId="234" xfId="0" applyNumberFormat="1" applyFont="1" applyBorder="1" applyAlignment="1" applyProtection="1">
      <alignment horizontal="center" vertical="center" shrinkToFit="1"/>
      <protection/>
    </xf>
    <xf numFmtId="0" fontId="31" fillId="0" borderId="235" xfId="0" applyNumberFormat="1" applyFont="1" applyBorder="1" applyAlignment="1" applyProtection="1">
      <alignment horizontal="center" vertical="center" shrinkToFit="1"/>
      <protection/>
    </xf>
    <xf numFmtId="0" fontId="31" fillId="0" borderId="236" xfId="0" applyNumberFormat="1" applyFont="1" applyBorder="1" applyAlignment="1" applyProtection="1">
      <alignment horizontal="center" vertical="center" shrinkToFit="1"/>
      <protection/>
    </xf>
    <xf numFmtId="0" fontId="31" fillId="0" borderId="237" xfId="0" applyNumberFormat="1" applyFont="1" applyBorder="1" applyAlignment="1" applyProtection="1">
      <alignment horizontal="center" vertical="center" shrinkToFit="1"/>
      <protection/>
    </xf>
    <xf numFmtId="176" fontId="31" fillId="0" borderId="238" xfId="0" applyNumberFormat="1" applyFont="1" applyBorder="1" applyAlignment="1" applyProtection="1">
      <alignment horizontal="center" vertical="center" shrinkToFit="1"/>
      <protection/>
    </xf>
    <xf numFmtId="176" fontId="31" fillId="0" borderId="239" xfId="0" applyNumberFormat="1" applyFont="1" applyBorder="1" applyAlignment="1" applyProtection="1">
      <alignment horizontal="center" vertical="center" shrinkToFit="1"/>
      <protection/>
    </xf>
    <xf numFmtId="176" fontId="31" fillId="0" borderId="240" xfId="0" applyNumberFormat="1" applyFont="1" applyBorder="1" applyAlignment="1" applyProtection="1">
      <alignment horizontal="center" vertical="center" shrinkToFit="1"/>
      <protection/>
    </xf>
    <xf numFmtId="176" fontId="31" fillId="0" borderId="241" xfId="0" applyNumberFormat="1" applyFont="1" applyBorder="1" applyAlignment="1" applyProtection="1">
      <alignment horizontal="center" vertical="center" shrinkToFit="1"/>
      <protection/>
    </xf>
    <xf numFmtId="176" fontId="31" fillId="0" borderId="242" xfId="0" applyNumberFormat="1" applyFont="1" applyBorder="1" applyAlignment="1" applyProtection="1">
      <alignment horizontal="center" vertical="center" shrinkToFit="1"/>
      <protection/>
    </xf>
    <xf numFmtId="176" fontId="31" fillId="0" borderId="243" xfId="0" applyNumberFormat="1" applyFont="1" applyBorder="1" applyAlignment="1" applyProtection="1">
      <alignment horizontal="center" vertical="center" shrinkToFit="1"/>
      <protection/>
    </xf>
    <xf numFmtId="176" fontId="31" fillId="0" borderId="244" xfId="0" applyNumberFormat="1" applyFont="1" applyBorder="1" applyAlignment="1" applyProtection="1">
      <alignment horizontal="center" vertical="center" shrinkToFit="1"/>
      <protection/>
    </xf>
    <xf numFmtId="176" fontId="31" fillId="0" borderId="245" xfId="0" applyNumberFormat="1" applyFont="1" applyBorder="1" applyAlignment="1" applyProtection="1">
      <alignment horizontal="center" vertical="center" shrinkToFit="1"/>
      <protection/>
    </xf>
    <xf numFmtId="176" fontId="31" fillId="0" borderId="246" xfId="0" applyNumberFormat="1" applyFont="1" applyBorder="1" applyAlignment="1" applyProtection="1">
      <alignment horizontal="center" vertical="center" shrinkToFit="1"/>
      <protection/>
    </xf>
    <xf numFmtId="179" fontId="31" fillId="0" borderId="40" xfId="0" applyNumberFormat="1" applyFont="1" applyBorder="1" applyAlignment="1" applyProtection="1">
      <alignment horizontal="center" vertical="center" shrinkToFit="1"/>
      <protection locked="0"/>
    </xf>
    <xf numFmtId="179" fontId="31" fillId="0" borderId="59" xfId="0" applyNumberFormat="1" applyFont="1" applyBorder="1" applyAlignment="1" applyProtection="1">
      <alignment horizontal="center" vertical="center" shrinkToFit="1"/>
      <protection locked="0"/>
    </xf>
    <xf numFmtId="179" fontId="31" fillId="0" borderId="42" xfId="0" applyNumberFormat="1" applyFont="1" applyBorder="1" applyAlignment="1" applyProtection="1">
      <alignment horizontal="center" vertical="center" shrinkToFit="1"/>
      <protection locked="0"/>
    </xf>
    <xf numFmtId="0" fontId="25" fillId="23" borderId="23" xfId="0" applyFont="1" applyFill="1" applyBorder="1" applyAlignment="1" applyProtection="1">
      <alignment horizontal="distributed" vertical="center"/>
      <protection/>
    </xf>
    <xf numFmtId="0" fontId="25" fillId="23" borderId="226" xfId="0" applyFont="1" applyFill="1" applyBorder="1" applyAlignment="1" applyProtection="1">
      <alignment horizontal="distributed" vertical="center"/>
      <protection/>
    </xf>
    <xf numFmtId="179" fontId="31" fillId="0" borderId="16" xfId="0" applyNumberFormat="1" applyFont="1" applyBorder="1" applyAlignment="1" applyProtection="1">
      <alignment horizontal="center" vertical="center" shrinkToFit="1"/>
      <protection locked="0"/>
    </xf>
    <xf numFmtId="0" fontId="39" fillId="0" borderId="247" xfId="0" applyFont="1" applyFill="1" applyBorder="1" applyAlignment="1" applyProtection="1">
      <alignment horizontal="distributed" vertical="center"/>
      <protection/>
    </xf>
    <xf numFmtId="0" fontId="39" fillId="0" borderId="34" xfId="0" applyFont="1" applyFill="1" applyBorder="1" applyAlignment="1" applyProtection="1">
      <alignment horizontal="distributed" vertical="center"/>
      <protection/>
    </xf>
    <xf numFmtId="0" fontId="25" fillId="23" borderId="229" xfId="0" applyFont="1" applyFill="1" applyBorder="1" applyAlignment="1" applyProtection="1">
      <alignment horizontal="distributed" vertical="center"/>
      <protection/>
    </xf>
    <xf numFmtId="0" fontId="39" fillId="0" borderId="80" xfId="0" applyFont="1" applyFill="1" applyBorder="1" applyAlignment="1" applyProtection="1">
      <alignment horizontal="distributed" vertical="center"/>
      <protection/>
    </xf>
    <xf numFmtId="0" fontId="39" fillId="0" borderId="248" xfId="0" applyFont="1" applyFill="1" applyBorder="1" applyAlignment="1" applyProtection="1">
      <alignment horizontal="distributed" vertical="center"/>
      <protection/>
    </xf>
    <xf numFmtId="0" fontId="39" fillId="0" borderId="27" xfId="0" applyFont="1" applyFill="1" applyBorder="1" applyAlignment="1" applyProtection="1">
      <alignment horizontal="distributed" vertical="center"/>
      <protection/>
    </xf>
    <xf numFmtId="0" fontId="39" fillId="0" borderId="178" xfId="0" applyFont="1" applyFill="1" applyBorder="1" applyAlignment="1" applyProtection="1">
      <alignment horizontal="distributed" vertical="center"/>
      <protection/>
    </xf>
    <xf numFmtId="176" fontId="31" fillId="0" borderId="249" xfId="0" applyNumberFormat="1" applyFont="1" applyBorder="1" applyAlignment="1" applyProtection="1">
      <alignment horizontal="center" vertical="center" shrinkToFit="1"/>
      <protection/>
    </xf>
    <xf numFmtId="176" fontId="31" fillId="0" borderId="250" xfId="0" applyNumberFormat="1" applyFont="1" applyBorder="1" applyAlignment="1" applyProtection="1">
      <alignment horizontal="center" vertical="center" shrinkToFit="1"/>
      <protection/>
    </xf>
    <xf numFmtId="176" fontId="31" fillId="0" borderId="251" xfId="0" applyNumberFormat="1" applyFont="1" applyBorder="1" applyAlignment="1" applyProtection="1">
      <alignment horizontal="center" vertical="center" shrinkToFit="1"/>
      <protection/>
    </xf>
    <xf numFmtId="176" fontId="31" fillId="0" borderId="252" xfId="0" applyNumberFormat="1" applyFont="1" applyBorder="1" applyAlignment="1" applyProtection="1">
      <alignment horizontal="center" vertical="center" shrinkToFit="1"/>
      <protection/>
    </xf>
    <xf numFmtId="176" fontId="31" fillId="0" borderId="253" xfId="0" applyNumberFormat="1" applyFont="1" applyBorder="1" applyAlignment="1" applyProtection="1">
      <alignment horizontal="center" vertical="center" shrinkToFit="1"/>
      <protection/>
    </xf>
    <xf numFmtId="176" fontId="31" fillId="0" borderId="254" xfId="0" applyNumberFormat="1" applyFont="1" applyBorder="1" applyAlignment="1" applyProtection="1">
      <alignment horizontal="center" vertical="center" shrinkToFit="1"/>
      <protection/>
    </xf>
    <xf numFmtId="176" fontId="31" fillId="0" borderId="16" xfId="0" applyNumberFormat="1" applyFont="1" applyBorder="1" applyAlignment="1" applyProtection="1">
      <alignment horizontal="center" vertical="center" shrinkToFit="1"/>
      <protection locked="0"/>
    </xf>
    <xf numFmtId="176" fontId="31" fillId="0" borderId="59" xfId="0" applyNumberFormat="1" applyFont="1" applyBorder="1" applyAlignment="1" applyProtection="1">
      <alignment horizontal="center" vertical="center" shrinkToFit="1"/>
      <protection locked="0"/>
    </xf>
    <xf numFmtId="176" fontId="31" fillId="0" borderId="80" xfId="0" applyNumberFormat="1" applyFont="1" applyBorder="1" applyAlignment="1" applyProtection="1" quotePrefix="1">
      <alignment horizontal="distributed" vertical="center" shrinkToFit="1"/>
      <protection locked="0"/>
    </xf>
    <xf numFmtId="176" fontId="31" fillId="0" borderId="205" xfId="0" applyNumberFormat="1" applyFont="1" applyBorder="1" applyAlignment="1" applyProtection="1" quotePrefix="1">
      <alignment horizontal="distributed" vertical="center" shrinkToFit="1"/>
      <protection locked="0"/>
    </xf>
    <xf numFmtId="176" fontId="31" fillId="0" borderId="194" xfId="0" applyNumberFormat="1" applyFont="1" applyBorder="1" applyAlignment="1" applyProtection="1" quotePrefix="1">
      <alignment horizontal="distributed" vertical="center" shrinkToFit="1"/>
      <protection locked="0"/>
    </xf>
    <xf numFmtId="176" fontId="31" fillId="0" borderId="195" xfId="0" applyNumberFormat="1" applyFont="1" applyBorder="1" applyAlignment="1" applyProtection="1" quotePrefix="1">
      <alignment horizontal="center" vertical="center" shrinkToFit="1"/>
      <protection locked="0"/>
    </xf>
    <xf numFmtId="0" fontId="30" fillId="0" borderId="167" xfId="0" applyFont="1" applyBorder="1" applyAlignment="1" applyProtection="1">
      <alignment horizontal="distributed" vertical="center" shrinkToFit="1"/>
      <protection locked="0"/>
    </xf>
    <xf numFmtId="0" fontId="30" fillId="0" borderId="224" xfId="0" applyFont="1" applyBorder="1" applyAlignment="1" applyProtection="1">
      <alignment horizontal="distributed" vertical="center" shrinkToFit="1"/>
      <protection locked="0"/>
    </xf>
    <xf numFmtId="187" fontId="30" fillId="0" borderId="255" xfId="0" applyNumberFormat="1" applyFont="1" applyBorder="1" applyAlignment="1" applyProtection="1">
      <alignment horizontal="distributed" vertical="center" shrinkToFit="1"/>
      <protection locked="0"/>
    </xf>
    <xf numFmtId="179" fontId="31" fillId="0" borderId="165" xfId="0" applyNumberFormat="1" applyFont="1" applyBorder="1" applyAlignment="1" applyProtection="1" quotePrefix="1">
      <alignment horizontal="distributed" vertical="center" shrinkToFit="1"/>
      <protection locked="0"/>
    </xf>
    <xf numFmtId="0" fontId="30" fillId="0" borderId="165" xfId="0" applyFont="1" applyBorder="1" applyAlignment="1" applyProtection="1">
      <alignment horizontal="distributed" vertical="center" shrinkToFit="1"/>
      <protection locked="0"/>
    </xf>
    <xf numFmtId="187" fontId="30" fillId="0" borderId="165" xfId="0" applyNumberFormat="1" applyFont="1" applyBorder="1" applyAlignment="1" applyProtection="1">
      <alignment horizontal="distributed" vertical="center" shrinkToFit="1"/>
      <protection locked="0"/>
    </xf>
    <xf numFmtId="179" fontId="31" fillId="0" borderId="71" xfId="0" applyNumberFormat="1" applyFont="1" applyBorder="1" applyAlignment="1" applyProtection="1" quotePrefix="1">
      <alignment horizontal="distributed" vertical="center" shrinkToFit="1"/>
      <protection locked="0"/>
    </xf>
    <xf numFmtId="0" fontId="30" fillId="0" borderId="71" xfId="0" applyFont="1" applyBorder="1" applyAlignment="1" applyProtection="1">
      <alignment horizontal="distributed" vertical="center" shrinkToFit="1"/>
      <protection locked="0"/>
    </xf>
    <xf numFmtId="187" fontId="30" fillId="0" borderId="71" xfId="0" applyNumberFormat="1" applyFont="1" applyBorder="1" applyAlignment="1" applyProtection="1">
      <alignment horizontal="distributed" vertical="center" shrinkToFit="1"/>
      <protection locked="0"/>
    </xf>
    <xf numFmtId="179" fontId="31" fillId="0" borderId="71" xfId="0" applyNumberFormat="1" applyFont="1" applyBorder="1" applyAlignment="1" applyProtection="1">
      <alignment horizontal="distributed" vertical="center" shrinkToFit="1"/>
      <protection locked="0"/>
    </xf>
    <xf numFmtId="179" fontId="31" fillId="0" borderId="69" xfId="0" applyNumberFormat="1" applyFont="1" applyBorder="1" applyAlignment="1" applyProtection="1">
      <alignment horizontal="distributed" vertical="center" shrinkToFit="1"/>
      <protection locked="0"/>
    </xf>
    <xf numFmtId="0" fontId="30" fillId="0" borderId="69" xfId="0" applyFont="1" applyBorder="1" applyAlignment="1" applyProtection="1">
      <alignment horizontal="distributed" vertical="center" shrinkToFit="1"/>
      <protection locked="0"/>
    </xf>
    <xf numFmtId="187" fontId="30" fillId="0" borderId="69" xfId="0" applyNumberFormat="1" applyFont="1" applyBorder="1" applyAlignment="1" applyProtection="1">
      <alignment horizontal="distributed" vertical="center" shrinkToFit="1"/>
      <protection locked="0"/>
    </xf>
    <xf numFmtId="176" fontId="31" fillId="0" borderId="14" xfId="0" applyNumberFormat="1" applyFont="1" applyBorder="1" applyAlignment="1" applyProtection="1">
      <alignment horizontal="distributed" vertical="center" shrinkToFit="1"/>
      <protection locked="0"/>
    </xf>
    <xf numFmtId="0" fontId="30" fillId="0" borderId="14" xfId="0" applyFont="1" applyBorder="1" applyAlignment="1" applyProtection="1">
      <alignment horizontal="distributed" vertical="center" shrinkToFit="1"/>
      <protection locked="0"/>
    </xf>
    <xf numFmtId="187" fontId="30" fillId="0" borderId="14" xfId="0" applyNumberFormat="1" applyFont="1" applyBorder="1" applyAlignment="1" applyProtection="1">
      <alignment horizontal="distributed" vertical="center" shrinkToFit="1"/>
      <protection locked="0"/>
    </xf>
    <xf numFmtId="176" fontId="31" fillId="0" borderId="71" xfId="0" applyNumberFormat="1" applyFont="1" applyBorder="1" applyAlignment="1" applyProtection="1">
      <alignment horizontal="distributed" vertical="center" shrinkToFit="1"/>
      <protection locked="0"/>
    </xf>
    <xf numFmtId="176" fontId="31" fillId="0" borderId="69" xfId="0" applyNumberFormat="1" applyFont="1" applyBorder="1" applyAlignment="1" applyProtection="1">
      <alignment horizontal="distributed" vertical="center" shrinkToFit="1"/>
      <protection locked="0"/>
    </xf>
    <xf numFmtId="0" fontId="30" fillId="0" borderId="232" xfId="0" applyFont="1" applyBorder="1" applyAlignment="1" applyProtection="1">
      <alignment horizontal="distributed" vertical="center" shrinkToFit="1"/>
      <protection locked="0"/>
    </xf>
    <xf numFmtId="187" fontId="30" fillId="0" borderId="232" xfId="0" applyNumberFormat="1" applyFont="1" applyBorder="1" applyAlignment="1" applyProtection="1">
      <alignment horizontal="distributed" vertical="center" shrinkToFit="1"/>
      <protection locked="0"/>
    </xf>
    <xf numFmtId="0" fontId="30" fillId="0" borderId="231" xfId="0" applyFont="1" applyBorder="1" applyAlignment="1" applyProtection="1">
      <alignment horizontal="distributed" vertical="center" shrinkToFit="1"/>
      <protection locked="0"/>
    </xf>
    <xf numFmtId="187" fontId="30" fillId="0" borderId="231" xfId="0" applyNumberFormat="1" applyFont="1" applyBorder="1" applyAlignment="1" applyProtection="1">
      <alignment horizontal="distributed" vertical="center" shrinkToFit="1"/>
      <protection locked="0"/>
    </xf>
    <xf numFmtId="0" fontId="30" fillId="0" borderId="11" xfId="0" applyFont="1" applyBorder="1" applyAlignment="1" applyProtection="1">
      <alignment horizontal="distributed" vertical="center" shrinkToFit="1"/>
      <protection locked="0"/>
    </xf>
    <xf numFmtId="187" fontId="30" fillId="0" borderId="15" xfId="0" applyNumberFormat="1" applyFont="1" applyBorder="1" applyAlignment="1" applyProtection="1">
      <alignment horizontal="distributed" vertical="center" shrinkToFit="1"/>
      <protection locked="0"/>
    </xf>
    <xf numFmtId="187" fontId="30" fillId="0" borderId="167" xfId="0" applyNumberFormat="1" applyFont="1" applyBorder="1" applyAlignment="1" applyProtection="1">
      <alignment horizontal="distributed" vertical="center" shrinkToFit="1"/>
      <protection locked="0"/>
    </xf>
    <xf numFmtId="0" fontId="31" fillId="0" borderId="136" xfId="0" applyNumberFormat="1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distributed" vertical="center" shrinkToFit="1"/>
      <protection locked="0"/>
    </xf>
    <xf numFmtId="187" fontId="30" fillId="0" borderId="25" xfId="0" applyNumberFormat="1" applyFont="1" applyBorder="1" applyAlignment="1" applyProtection="1">
      <alignment horizontal="distributed" vertical="center" shrinkToFit="1"/>
      <protection locked="0"/>
    </xf>
    <xf numFmtId="0" fontId="31" fillId="0" borderId="139" xfId="0" applyNumberFormat="1" applyFont="1" applyBorder="1" applyAlignment="1" applyProtection="1">
      <alignment horizontal="center" vertical="center" shrinkToFit="1"/>
      <protection locked="0"/>
    </xf>
    <xf numFmtId="176" fontId="31" fillId="0" borderId="256" xfId="0" applyNumberFormat="1" applyFont="1" applyBorder="1" applyAlignment="1" applyProtection="1">
      <alignment horizontal="center" vertical="center" shrinkToFit="1"/>
      <protection/>
    </xf>
    <xf numFmtId="0" fontId="31" fillId="0" borderId="150" xfId="0" applyNumberFormat="1" applyFont="1" applyBorder="1" applyAlignment="1" applyProtection="1">
      <alignment horizontal="center" vertical="center" shrinkToFit="1"/>
      <protection locked="0"/>
    </xf>
    <xf numFmtId="0" fontId="30" fillId="0" borderId="152" xfId="0" applyFont="1" applyBorder="1" applyAlignment="1" applyProtection="1">
      <alignment horizontal="distributed" vertical="center" shrinkToFit="1"/>
      <protection locked="0"/>
    </xf>
    <xf numFmtId="187" fontId="30" fillId="0" borderId="152" xfId="0" applyNumberFormat="1" applyFont="1" applyBorder="1" applyAlignment="1" applyProtection="1">
      <alignment horizontal="distributed" vertical="center" shrinkToFit="1"/>
      <protection locked="0"/>
    </xf>
    <xf numFmtId="0" fontId="30" fillId="0" borderId="70" xfId="0" applyFont="1" applyBorder="1" applyAlignment="1" applyProtection="1">
      <alignment horizontal="distributed" vertical="center" shrinkToFit="1"/>
      <protection locked="0"/>
    </xf>
    <xf numFmtId="187" fontId="30" fillId="0" borderId="70" xfId="0" applyNumberFormat="1" applyFont="1" applyBorder="1" applyAlignment="1" applyProtection="1">
      <alignment horizontal="distributed" vertical="center" shrinkToFit="1"/>
      <protection locked="0"/>
    </xf>
    <xf numFmtId="0" fontId="22" fillId="0" borderId="145" xfId="0" applyNumberFormat="1" applyFont="1" applyBorder="1" applyAlignment="1" applyProtection="1">
      <alignment horizontal="right" vertical="center" shrinkToFit="1"/>
      <protection locked="0"/>
    </xf>
    <xf numFmtId="176" fontId="22" fillId="0" borderId="233" xfId="0" applyNumberFormat="1" applyFont="1" applyBorder="1" applyAlignment="1" applyProtection="1">
      <alignment vertical="center" shrinkToFit="1"/>
      <protection/>
    </xf>
    <xf numFmtId="0" fontId="30" fillId="0" borderId="230" xfId="0" applyFont="1" applyBorder="1" applyAlignment="1" applyProtection="1">
      <alignment horizontal="distributed" vertical="center" shrinkToFit="1"/>
      <protection locked="0"/>
    </xf>
    <xf numFmtId="187" fontId="30" fillId="0" borderId="230" xfId="0" applyNumberFormat="1" applyFont="1" applyBorder="1" applyAlignment="1" applyProtection="1">
      <alignment horizontal="distributed" vertical="center" shrinkToFit="1"/>
      <protection locked="0"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distributed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178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59" xfId="0" applyNumberFormat="1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Alignment="1" applyProtection="1">
      <alignment shrinkToFit="1"/>
      <protection/>
    </xf>
    <xf numFmtId="0" fontId="5" fillId="0" borderId="0" xfId="0" applyFont="1" applyBorder="1" applyAlignment="1" applyProtection="1">
      <alignment horizontal="distributed" vertical="center" shrinkToFit="1"/>
      <protection/>
    </xf>
    <xf numFmtId="0" fontId="7" fillId="0" borderId="66" xfId="0" applyFont="1" applyBorder="1" applyAlignment="1" applyProtection="1">
      <alignment horizontal="left" vertical="center" shrinkToFit="1"/>
      <protection/>
    </xf>
    <xf numFmtId="0" fontId="7" fillId="0" borderId="66" xfId="0" applyFont="1" applyBorder="1" applyAlignment="1" applyProtection="1">
      <alignment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7" fillId="0" borderId="0" xfId="0" applyFont="1" applyFill="1" applyBorder="1" applyAlignment="1" applyProtection="1">
      <alignment horizontal="left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7" fillId="0" borderId="0" xfId="0" applyFont="1" applyBorder="1" applyAlignment="1" applyProtection="1">
      <alignment horizontal="right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right" vertical="top" shrinkToFit="1"/>
      <protection/>
    </xf>
    <xf numFmtId="176" fontId="31" fillId="0" borderId="257" xfId="0" applyNumberFormat="1" applyFont="1" applyBorder="1" applyAlignment="1" applyProtection="1">
      <alignment horizontal="center" vertical="center" shrinkToFit="1"/>
      <protection/>
    </xf>
    <xf numFmtId="0" fontId="7" fillId="0" borderId="59" xfId="0" applyFont="1" applyBorder="1" applyAlignment="1" applyProtection="1">
      <alignment vertical="center" shrinkToFit="1"/>
      <protection/>
    </xf>
    <xf numFmtId="0" fontId="7" fillId="0" borderId="59" xfId="0" applyFont="1" applyBorder="1" applyAlignment="1" applyProtection="1">
      <alignment shrinkToFit="1"/>
      <protection/>
    </xf>
    <xf numFmtId="0" fontId="49" fillId="0" borderId="17" xfId="0" applyFont="1" applyBorder="1" applyAlignment="1">
      <alignment horizontal="distributed" vertical="center"/>
    </xf>
    <xf numFmtId="0" fontId="49" fillId="0" borderId="122" xfId="0" applyFont="1" applyBorder="1" applyAlignment="1">
      <alignment horizontal="distributed" vertical="center"/>
    </xf>
    <xf numFmtId="0" fontId="11" fillId="0" borderId="0" xfId="43" applyAlignment="1" applyProtection="1">
      <alignment horizontal="left" vertical="center"/>
      <protection/>
    </xf>
    <xf numFmtId="0" fontId="56" fillId="0" borderId="0" xfId="43" applyFont="1" applyAlignment="1" applyProtection="1">
      <alignment horizontal="left" vertical="center"/>
      <protection/>
    </xf>
    <xf numFmtId="0" fontId="31" fillId="0" borderId="258" xfId="0" applyNumberFormat="1" applyFont="1" applyBorder="1" applyAlignment="1" applyProtection="1" quotePrefix="1">
      <alignment horizontal="center" vertical="center" shrinkToFit="1"/>
      <protection/>
    </xf>
    <xf numFmtId="0" fontId="31" fillId="0" borderId="259" xfId="0" applyNumberFormat="1" applyFont="1" applyBorder="1" applyAlignment="1" applyProtection="1" quotePrefix="1">
      <alignment horizontal="center" vertical="center" shrinkToFit="1"/>
      <protection/>
    </xf>
    <xf numFmtId="176" fontId="31" fillId="0" borderId="160" xfId="0" applyNumberFormat="1" applyFont="1" applyBorder="1" applyAlignment="1" applyProtection="1">
      <alignment horizontal="center" vertical="center" shrinkToFit="1"/>
      <protection/>
    </xf>
    <xf numFmtId="176" fontId="31" fillId="0" borderId="260" xfId="0" applyNumberFormat="1" applyFont="1" applyBorder="1" applyAlignment="1" applyProtection="1">
      <alignment horizontal="center" vertical="center" shrinkToFit="1"/>
      <protection/>
    </xf>
    <xf numFmtId="176" fontId="31" fillId="0" borderId="261" xfId="0" applyNumberFormat="1" applyFont="1" applyBorder="1" applyAlignment="1" applyProtection="1">
      <alignment horizontal="center" vertical="center" shrinkToFit="1"/>
      <protection/>
    </xf>
    <xf numFmtId="176" fontId="31" fillId="0" borderId="262" xfId="0" applyNumberFormat="1" applyFont="1" applyBorder="1" applyAlignment="1" applyProtection="1">
      <alignment horizontal="center" vertical="center" shrinkToFit="1"/>
      <protection/>
    </xf>
    <xf numFmtId="0" fontId="31" fillId="0" borderId="263" xfId="0" applyNumberFormat="1" applyFont="1" applyBorder="1" applyAlignment="1" applyProtection="1">
      <alignment horizontal="center" vertical="center" shrinkToFit="1"/>
      <protection/>
    </xf>
    <xf numFmtId="0" fontId="31" fillId="0" borderId="264" xfId="0" applyNumberFormat="1" applyFont="1" applyBorder="1" applyAlignment="1" applyProtection="1">
      <alignment horizontal="center" vertical="center" shrinkToFit="1"/>
      <protection/>
    </xf>
    <xf numFmtId="0" fontId="31" fillId="0" borderId="265" xfId="0" applyNumberFormat="1" applyFont="1" applyBorder="1" applyAlignment="1" applyProtection="1">
      <alignment horizontal="center" vertical="center" shrinkToFit="1"/>
      <protection/>
    </xf>
    <xf numFmtId="0" fontId="22" fillId="0" borderId="266" xfId="0" applyFont="1" applyBorder="1" applyAlignment="1" applyProtection="1">
      <alignment horizontal="center" shrinkToFit="1"/>
      <protection/>
    </xf>
    <xf numFmtId="0" fontId="22" fillId="0" borderId="267" xfId="0" applyFont="1" applyBorder="1" applyAlignment="1" applyProtection="1">
      <alignment horizontal="center" shrinkToFit="1"/>
      <protection/>
    </xf>
    <xf numFmtId="0" fontId="25" fillId="23" borderId="268" xfId="0" applyFont="1" applyFill="1" applyBorder="1" applyAlignment="1" applyProtection="1">
      <alignment horizontal="distributed" vertical="center"/>
      <protection/>
    </xf>
    <xf numFmtId="0" fontId="25" fillId="23" borderId="20" xfId="0" applyFont="1" applyFill="1" applyBorder="1" applyAlignment="1" applyProtection="1">
      <alignment horizontal="distributed" vertical="center"/>
      <protection/>
    </xf>
    <xf numFmtId="0" fontId="25" fillId="23" borderId="269" xfId="0" applyFont="1" applyFill="1" applyBorder="1" applyAlignment="1" applyProtection="1">
      <alignment horizontal="distributed" vertical="center"/>
      <protection/>
    </xf>
    <xf numFmtId="0" fontId="25" fillId="23" borderId="61" xfId="0" applyFont="1" applyFill="1" applyBorder="1" applyAlignment="1" applyProtection="1">
      <alignment horizontal="distributed" vertical="center"/>
      <protection/>
    </xf>
    <xf numFmtId="0" fontId="25" fillId="23" borderId="270" xfId="0" applyFont="1" applyFill="1" applyBorder="1" applyAlignment="1" applyProtection="1">
      <alignment horizontal="distributed" vertical="center"/>
      <protection/>
    </xf>
    <xf numFmtId="0" fontId="25" fillId="23" borderId="144" xfId="0" applyFont="1" applyFill="1" applyBorder="1" applyAlignment="1" applyProtection="1">
      <alignment horizontal="distributed" vertical="center"/>
      <protection/>
    </xf>
    <xf numFmtId="0" fontId="25" fillId="23" borderId="247" xfId="0" applyFont="1" applyFill="1" applyBorder="1" applyAlignment="1" applyProtection="1">
      <alignment horizontal="distributed" vertical="center"/>
      <protection/>
    </xf>
    <xf numFmtId="0" fontId="25" fillId="23" borderId="34" xfId="0" applyFont="1" applyFill="1" applyBorder="1" applyAlignment="1" applyProtection="1">
      <alignment horizontal="distributed" vertical="center"/>
      <protection/>
    </xf>
    <xf numFmtId="0" fontId="38" fillId="23" borderId="16" xfId="0" applyFont="1" applyFill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/>
      <protection/>
    </xf>
    <xf numFmtId="187" fontId="78" fillId="25" borderId="223" xfId="0" applyNumberFormat="1" applyFont="1" applyFill="1" applyBorder="1" applyAlignment="1" applyProtection="1">
      <alignment horizontal="center" vertical="center"/>
      <protection/>
    </xf>
    <xf numFmtId="187" fontId="78" fillId="25" borderId="222" xfId="0" applyNumberFormat="1" applyFont="1" applyFill="1" applyBorder="1" applyAlignment="1" applyProtection="1">
      <alignment horizontal="center" vertical="center"/>
      <protection/>
    </xf>
    <xf numFmtId="0" fontId="78" fillId="25" borderId="271" xfId="0" applyFont="1" applyFill="1" applyBorder="1" applyAlignment="1" applyProtection="1">
      <alignment horizontal="center" vertical="center"/>
      <protection/>
    </xf>
    <xf numFmtId="0" fontId="78" fillId="25" borderId="70" xfId="0" applyFont="1" applyFill="1" applyBorder="1" applyAlignment="1" applyProtection="1">
      <alignment horizontal="center" vertical="center"/>
      <protection/>
    </xf>
    <xf numFmtId="187" fontId="30" fillId="0" borderId="223" xfId="0" applyNumberFormat="1" applyFont="1" applyBorder="1" applyAlignment="1" applyProtection="1">
      <alignment horizontal="center" vertical="center" shrinkToFit="1"/>
      <protection locked="0"/>
    </xf>
    <xf numFmtId="187" fontId="30" fillId="0" borderId="222" xfId="0" applyNumberFormat="1" applyFont="1" applyBorder="1" applyAlignment="1" applyProtection="1">
      <alignment horizontal="center" vertical="center" shrinkToFit="1"/>
      <protection locked="0"/>
    </xf>
    <xf numFmtId="0" fontId="52" fillId="23" borderId="160" xfId="0" applyFont="1" applyFill="1" applyBorder="1" applyAlignment="1" applyProtection="1">
      <alignment horizontal="distributed" vertical="center" shrinkToFit="1"/>
      <protection/>
    </xf>
    <xf numFmtId="0" fontId="1" fillId="0" borderId="272" xfId="0" applyFont="1" applyBorder="1" applyAlignment="1" applyProtection="1">
      <alignment horizontal="distributed" vertical="center" shrinkToFit="1"/>
      <protection/>
    </xf>
    <xf numFmtId="0" fontId="25" fillId="23" borderId="25" xfId="0" applyFont="1" applyFill="1" applyBorder="1" applyAlignment="1" applyProtection="1">
      <alignment horizontal="distributed" vertical="center"/>
      <protection/>
    </xf>
    <xf numFmtId="0" fontId="25" fillId="23" borderId="11" xfId="0" applyFont="1" applyFill="1" applyBorder="1" applyAlignment="1" applyProtection="1">
      <alignment horizontal="distributed" vertical="center"/>
      <protection/>
    </xf>
    <xf numFmtId="0" fontId="0" fillId="0" borderId="165" xfId="0" applyBorder="1" applyAlignment="1" applyProtection="1">
      <alignment/>
      <protection/>
    </xf>
    <xf numFmtId="0" fontId="31" fillId="0" borderId="273" xfId="0" applyNumberFormat="1" applyFont="1" applyBorder="1" applyAlignment="1" applyProtection="1" quotePrefix="1">
      <alignment horizontal="center" vertical="center" shrinkToFit="1"/>
      <protection/>
    </xf>
    <xf numFmtId="0" fontId="0" fillId="0" borderId="2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5" fillId="23" borderId="18" xfId="0" applyFont="1" applyFill="1" applyBorder="1" applyAlignment="1" applyProtection="1">
      <alignment horizontal="distributed" vertical="center"/>
      <protection/>
    </xf>
    <xf numFmtId="0" fontId="25" fillId="23" borderId="274" xfId="0" applyFont="1" applyFill="1" applyBorder="1" applyAlignment="1" applyProtection="1">
      <alignment horizontal="distributed" vertical="center"/>
      <protection/>
    </xf>
    <xf numFmtId="0" fontId="30" fillId="0" borderId="271" xfId="0" applyFont="1" applyBorder="1" applyAlignment="1" applyProtection="1">
      <alignment horizontal="center" vertical="center" shrinkToFit="1"/>
      <protection locked="0"/>
    </xf>
    <xf numFmtId="0" fontId="30" fillId="0" borderId="70" xfId="0" applyFont="1" applyBorder="1" applyAlignment="1" applyProtection="1">
      <alignment horizontal="center" vertical="center" shrinkToFit="1"/>
      <protection locked="0"/>
    </xf>
    <xf numFmtId="0" fontId="25" fillId="23" borderId="52" xfId="0" applyFont="1" applyFill="1" applyBorder="1" applyAlignment="1" applyProtection="1">
      <alignment horizontal="distributed" vertical="center"/>
      <protection/>
    </xf>
    <xf numFmtId="0" fontId="25" fillId="23" borderId="87" xfId="0" applyFont="1" applyFill="1" applyBorder="1" applyAlignment="1" applyProtection="1">
      <alignment horizontal="distributed" vertical="center"/>
      <protection/>
    </xf>
    <xf numFmtId="0" fontId="25" fillId="23" borderId="195" xfId="0" applyFont="1" applyFill="1" applyBorder="1" applyAlignment="1" applyProtection="1">
      <alignment horizontal="distributed" vertical="center"/>
      <protection/>
    </xf>
    <xf numFmtId="0" fontId="25" fillId="23" borderId="194" xfId="0" applyFont="1" applyFill="1" applyBorder="1" applyAlignment="1" applyProtection="1">
      <alignment horizontal="distributed" vertical="center"/>
      <protection/>
    </xf>
    <xf numFmtId="176" fontId="33" fillId="0" borderId="275" xfId="0" applyNumberFormat="1" applyFont="1" applyBorder="1" applyAlignment="1" applyProtection="1">
      <alignment horizontal="center" vertical="center" shrinkToFit="1"/>
      <protection locked="0"/>
    </xf>
    <xf numFmtId="176" fontId="33" fillId="0" borderId="200" xfId="0" applyNumberFormat="1" applyFont="1" applyBorder="1" applyAlignment="1" applyProtection="1" quotePrefix="1">
      <alignment horizontal="center" vertical="center" shrinkToFit="1"/>
      <protection locked="0"/>
    </xf>
    <xf numFmtId="0" fontId="78" fillId="25" borderId="271" xfId="0" applyFont="1" applyFill="1" applyBorder="1" applyAlignment="1" applyProtection="1">
      <alignment horizontal="distributed" vertical="center"/>
      <protection/>
    </xf>
    <xf numFmtId="0" fontId="78" fillId="25" borderId="70" xfId="0" applyFont="1" applyFill="1" applyBorder="1" applyAlignment="1" applyProtection="1">
      <alignment horizontal="distributed" vertical="center"/>
      <protection/>
    </xf>
    <xf numFmtId="176" fontId="31" fillId="0" borderId="52" xfId="0" applyNumberFormat="1" applyFont="1" applyBorder="1" applyAlignment="1" applyProtection="1">
      <alignment horizontal="center" vertical="center" shrinkToFit="1"/>
      <protection locked="0"/>
    </xf>
    <xf numFmtId="176" fontId="31" fillId="0" borderId="87" xfId="0" applyNumberFormat="1" applyFont="1" applyBorder="1" applyAlignment="1" applyProtection="1" quotePrefix="1">
      <alignment horizontal="center" vertical="center" shrinkToFit="1"/>
      <protection locked="0"/>
    </xf>
    <xf numFmtId="176" fontId="78" fillId="25" borderId="26" xfId="0" applyNumberFormat="1" applyFont="1" applyFill="1" applyBorder="1" applyAlignment="1" applyProtection="1">
      <alignment horizontal="distributed" vertical="center"/>
      <protection/>
    </xf>
    <xf numFmtId="176" fontId="78" fillId="25" borderId="34" xfId="0" applyNumberFormat="1" applyFont="1" applyFill="1" applyBorder="1" applyAlignment="1" applyProtection="1" quotePrefix="1">
      <alignment horizontal="distributed" vertical="center"/>
      <protection/>
    </xf>
    <xf numFmtId="176" fontId="78" fillId="25" borderId="52" xfId="0" applyNumberFormat="1" applyFont="1" applyFill="1" applyBorder="1" applyAlignment="1" applyProtection="1">
      <alignment horizontal="distributed" vertical="center"/>
      <protection/>
    </xf>
    <xf numFmtId="176" fontId="78" fillId="25" borderId="87" xfId="0" applyNumberFormat="1" applyFont="1" applyFill="1" applyBorder="1" applyAlignment="1" applyProtection="1" quotePrefix="1">
      <alignment horizontal="distributed" vertical="center"/>
      <protection/>
    </xf>
    <xf numFmtId="0" fontId="25" fillId="23" borderId="165" xfId="0" applyFont="1" applyFill="1" applyBorder="1" applyAlignment="1" applyProtection="1">
      <alignment horizontal="distributed" vertical="center"/>
      <protection/>
    </xf>
    <xf numFmtId="0" fontId="39" fillId="25" borderId="247" xfId="0" applyFont="1" applyFill="1" applyBorder="1" applyAlignment="1" applyProtection="1">
      <alignment horizontal="distributed" vertical="center"/>
      <protection/>
    </xf>
    <xf numFmtId="0" fontId="39" fillId="25" borderId="34" xfId="0" applyFont="1" applyFill="1" applyBorder="1" applyAlignment="1" applyProtection="1">
      <alignment horizontal="distributed" vertical="center"/>
      <protection/>
    </xf>
    <xf numFmtId="0" fontId="25" fillId="23" borderId="198" xfId="0" applyFont="1" applyFill="1" applyBorder="1" applyAlignment="1" applyProtection="1">
      <alignment horizontal="distributed" vertical="center"/>
      <protection/>
    </xf>
    <xf numFmtId="0" fontId="25" fillId="23" borderId="276" xfId="0" applyFont="1" applyFill="1" applyBorder="1" applyAlignment="1" applyProtection="1">
      <alignment horizontal="distributed" vertical="center"/>
      <protection/>
    </xf>
    <xf numFmtId="0" fontId="25" fillId="23" borderId="228" xfId="0" applyFont="1" applyFill="1" applyBorder="1" applyAlignment="1" applyProtection="1">
      <alignment horizontal="distributed" vertical="center"/>
      <protection/>
    </xf>
    <xf numFmtId="0" fontId="22" fillId="0" borderId="277" xfId="0" applyFont="1" applyBorder="1" applyAlignment="1" applyProtection="1">
      <alignment horizontal="center" vertical="distributed" textRotation="255"/>
      <protection/>
    </xf>
    <xf numFmtId="0" fontId="22" fillId="0" borderId="276" xfId="0" applyFont="1" applyBorder="1" applyAlignment="1" applyProtection="1">
      <alignment horizontal="center" vertical="distributed" textRotation="255"/>
      <protection/>
    </xf>
    <xf numFmtId="0" fontId="22" fillId="0" borderId="12" xfId="0" applyFont="1" applyBorder="1" applyAlignment="1" applyProtection="1">
      <alignment horizontal="center" vertical="distributed" textRotation="255"/>
      <protection/>
    </xf>
    <xf numFmtId="176" fontId="31" fillId="0" borderId="160" xfId="0" applyNumberFormat="1" applyFont="1" applyBorder="1" applyAlignment="1" applyProtection="1">
      <alignment horizontal="distributed" vertical="center"/>
      <protection/>
    </xf>
    <xf numFmtId="176" fontId="31" fillId="0" borderId="260" xfId="0" applyNumberFormat="1" applyFont="1" applyBorder="1" applyAlignment="1" applyProtection="1">
      <alignment horizontal="distributed" vertical="center"/>
      <protection/>
    </xf>
    <xf numFmtId="176" fontId="31" fillId="0" borderId="16" xfId="0" applyNumberFormat="1" applyFont="1" applyBorder="1" applyAlignment="1" applyProtection="1">
      <alignment horizontal="distributed" vertical="center"/>
      <protection/>
    </xf>
    <xf numFmtId="176" fontId="31" fillId="0" borderId="278" xfId="0" applyNumberFormat="1" applyFont="1" applyBorder="1" applyAlignment="1" applyProtection="1">
      <alignment horizontal="distributed" vertical="center"/>
      <protection/>
    </xf>
    <xf numFmtId="176" fontId="31" fillId="0" borderId="154" xfId="0" applyNumberFormat="1" applyFont="1" applyBorder="1" applyAlignment="1" applyProtection="1">
      <alignment horizontal="distributed" vertical="center"/>
      <protection/>
    </xf>
    <xf numFmtId="176" fontId="31" fillId="0" borderId="279" xfId="0" applyNumberFormat="1" applyFont="1" applyBorder="1" applyAlignment="1" applyProtection="1">
      <alignment horizontal="distributed" vertical="center"/>
      <protection/>
    </xf>
    <xf numFmtId="179" fontId="78" fillId="25" borderId="19" xfId="0" applyNumberFormat="1" applyFont="1" applyFill="1" applyBorder="1" applyAlignment="1" applyProtection="1" quotePrefix="1">
      <alignment horizontal="center" vertical="center"/>
      <protection/>
    </xf>
    <xf numFmtId="179" fontId="78" fillId="25" borderId="199" xfId="0" applyNumberFormat="1" applyFont="1" applyFill="1" applyBorder="1" applyAlignment="1" applyProtection="1" quotePrefix="1">
      <alignment horizontal="center" vertical="center"/>
      <protection/>
    </xf>
    <xf numFmtId="0" fontId="25" fillId="23" borderId="17" xfId="0" applyFont="1" applyFill="1" applyBorder="1" applyAlignment="1" applyProtection="1">
      <alignment horizontal="distributed" vertical="center"/>
      <protection/>
    </xf>
    <xf numFmtId="0" fontId="25" fillId="23" borderId="121" xfId="0" applyFont="1" applyFill="1" applyBorder="1" applyAlignment="1" applyProtection="1">
      <alignment horizontal="distributed" vertical="center"/>
      <protection/>
    </xf>
    <xf numFmtId="0" fontId="25" fillId="23" borderId="122" xfId="0" applyFont="1" applyFill="1" applyBorder="1" applyAlignment="1" applyProtection="1">
      <alignment horizontal="distributed" vertical="center"/>
      <protection/>
    </xf>
    <xf numFmtId="176" fontId="78" fillId="25" borderId="280" xfId="0" applyNumberFormat="1" applyFont="1" applyFill="1" applyBorder="1" applyAlignment="1" applyProtection="1">
      <alignment horizontal="distributed" vertical="center"/>
      <protection/>
    </xf>
    <xf numFmtId="176" fontId="78" fillId="25" borderId="50" xfId="0" applyNumberFormat="1" applyFont="1" applyFill="1" applyBorder="1" applyAlignment="1" applyProtection="1" quotePrefix="1">
      <alignment horizontal="distributed" vertical="center"/>
      <protection/>
    </xf>
    <xf numFmtId="176" fontId="31" fillId="0" borderId="250" xfId="0" applyNumberFormat="1" applyFont="1" applyBorder="1" applyAlignment="1" applyProtection="1">
      <alignment horizontal="distributed" vertical="center"/>
      <protection/>
    </xf>
    <xf numFmtId="176" fontId="31" fillId="0" borderId="249" xfId="0" applyNumberFormat="1" applyFont="1" applyBorder="1" applyAlignment="1" applyProtection="1">
      <alignment horizontal="distributed" vertical="center"/>
      <protection/>
    </xf>
    <xf numFmtId="176" fontId="31" fillId="0" borderId="26" xfId="0" applyNumberFormat="1" applyFont="1" applyBorder="1" applyAlignment="1" applyProtection="1">
      <alignment horizontal="distributed" vertical="center"/>
      <protection/>
    </xf>
    <xf numFmtId="176" fontId="31" fillId="0" borderId="281" xfId="0" applyNumberFormat="1" applyFont="1" applyBorder="1" applyAlignment="1" applyProtection="1">
      <alignment horizontal="distributed" vertical="center"/>
      <protection/>
    </xf>
    <xf numFmtId="176" fontId="31" fillId="0" borderId="280" xfId="0" applyNumberFormat="1" applyFont="1" applyBorder="1" applyAlignment="1" applyProtection="1">
      <alignment horizontal="distributed" vertical="center"/>
      <protection/>
    </xf>
    <xf numFmtId="176" fontId="31" fillId="0" borderId="282" xfId="0" applyNumberFormat="1" applyFont="1" applyBorder="1" applyAlignment="1" applyProtection="1">
      <alignment horizontal="distributed" vertical="center"/>
      <protection/>
    </xf>
    <xf numFmtId="176" fontId="31" fillId="0" borderId="145" xfId="0" applyNumberFormat="1" applyFont="1" applyBorder="1" applyAlignment="1" applyProtection="1">
      <alignment horizontal="distributed" vertical="center"/>
      <protection/>
    </xf>
    <xf numFmtId="176" fontId="31" fillId="0" borderId="233" xfId="0" applyNumberFormat="1" applyFont="1" applyBorder="1" applyAlignment="1" applyProtection="1">
      <alignment horizontal="distributed" vertical="center"/>
      <protection/>
    </xf>
    <xf numFmtId="176" fontId="31" fillId="0" borderId="282" xfId="0" applyNumberFormat="1" applyFont="1" applyBorder="1" applyAlignment="1" applyProtection="1" quotePrefix="1">
      <alignment horizontal="distributed" vertical="center"/>
      <protection/>
    </xf>
    <xf numFmtId="176" fontId="31" fillId="0" borderId="16" xfId="0" applyNumberFormat="1" applyFont="1" applyBorder="1" applyAlignment="1" applyProtection="1" quotePrefix="1">
      <alignment horizontal="distributed" vertical="center"/>
      <protection/>
    </xf>
    <xf numFmtId="176" fontId="31" fillId="0" borderId="278" xfId="0" applyNumberFormat="1" applyFont="1" applyBorder="1" applyAlignment="1" applyProtection="1" quotePrefix="1">
      <alignment horizontal="distributed" vertical="center"/>
      <protection/>
    </xf>
    <xf numFmtId="176" fontId="31" fillId="0" borderId="16" xfId="0" applyNumberFormat="1" applyFont="1" applyBorder="1" applyAlignment="1" applyProtection="1" quotePrefix="1">
      <alignment horizontal="center" vertical="center" shrinkToFit="1"/>
      <protection locked="0"/>
    </xf>
    <xf numFmtId="176" fontId="31" fillId="0" borderId="59" xfId="0" applyNumberFormat="1" applyFont="1" applyBorder="1" applyAlignment="1" applyProtection="1" quotePrefix="1">
      <alignment horizontal="center" vertical="center" shrinkToFit="1"/>
      <protection locked="0"/>
    </xf>
    <xf numFmtId="176" fontId="31" fillId="0" borderId="275" xfId="0" applyNumberFormat="1" applyFont="1" applyBorder="1" applyAlignment="1" applyProtection="1" quotePrefix="1">
      <alignment horizontal="center" vertical="center" shrinkToFit="1"/>
      <protection locked="0"/>
    </xf>
    <xf numFmtId="176" fontId="31" fillId="0" borderId="283" xfId="0" applyNumberFormat="1" applyFont="1" applyBorder="1" applyAlignment="1" applyProtection="1" quotePrefix="1">
      <alignment horizontal="center" vertical="center" shrinkToFit="1"/>
      <protection locked="0"/>
    </xf>
    <xf numFmtId="0" fontId="25" fillId="23" borderId="271" xfId="0" applyFont="1" applyFill="1" applyBorder="1" applyAlignment="1" applyProtection="1">
      <alignment horizontal="distributed" vertical="center"/>
      <protection/>
    </xf>
    <xf numFmtId="0" fontId="79" fillId="25" borderId="280" xfId="0" applyFont="1" applyFill="1" applyBorder="1" applyAlignment="1" applyProtection="1">
      <alignment horizontal="center" vertical="center" shrinkToFit="1"/>
      <protection/>
    </xf>
    <xf numFmtId="0" fontId="79" fillId="25" borderId="27" xfId="0" applyFont="1" applyFill="1" applyBorder="1" applyAlignment="1" applyProtection="1">
      <alignment horizontal="center" vertical="center" shrinkToFit="1"/>
      <protection/>
    </xf>
    <xf numFmtId="0" fontId="25" fillId="23" borderId="160" xfId="0" applyFont="1" applyFill="1" applyBorder="1" applyAlignment="1" applyProtection="1">
      <alignment horizontal="distributed" vertical="center"/>
      <protection/>
    </xf>
    <xf numFmtId="0" fontId="25" fillId="23" borderId="16" xfId="0" applyFont="1" applyFill="1" applyBorder="1" applyAlignment="1" applyProtection="1">
      <alignment horizontal="distributed" vertical="center"/>
      <protection/>
    </xf>
    <xf numFmtId="0" fontId="39" fillId="25" borderId="248" xfId="0" applyFont="1" applyFill="1" applyBorder="1" applyAlignment="1" applyProtection="1">
      <alignment horizontal="distributed" vertical="center"/>
      <protection/>
    </xf>
    <xf numFmtId="0" fontId="39" fillId="25" borderId="27" xfId="0" applyFont="1" applyFill="1" applyBorder="1" applyAlignment="1" applyProtection="1">
      <alignment horizontal="distributed" vertical="center"/>
      <protection/>
    </xf>
    <xf numFmtId="0" fontId="39" fillId="25" borderId="178" xfId="0" applyFont="1" applyFill="1" applyBorder="1" applyAlignment="1" applyProtection="1">
      <alignment horizontal="distributed" vertical="center"/>
      <protection/>
    </xf>
    <xf numFmtId="0" fontId="39" fillId="25" borderId="80" xfId="0" applyFont="1" applyFill="1" applyBorder="1" applyAlignment="1" applyProtection="1">
      <alignment horizontal="distributed" vertical="center"/>
      <protection/>
    </xf>
    <xf numFmtId="176" fontId="74" fillId="25" borderId="271" xfId="0" applyNumberFormat="1" applyFont="1" applyFill="1" applyBorder="1" applyAlignment="1" applyProtection="1">
      <alignment horizontal="distributed" vertical="center"/>
      <protection/>
    </xf>
    <xf numFmtId="176" fontId="74" fillId="25" borderId="165" xfId="0" applyNumberFormat="1" applyFont="1" applyFill="1" applyBorder="1" applyAlignment="1" applyProtection="1" quotePrefix="1">
      <alignment horizontal="distributed" vertical="center"/>
      <protection/>
    </xf>
    <xf numFmtId="176" fontId="74" fillId="25" borderId="11" xfId="0" applyNumberFormat="1" applyFont="1" applyFill="1" applyBorder="1" applyAlignment="1" applyProtection="1" quotePrefix="1">
      <alignment horizontal="distributed" vertical="center"/>
      <protection/>
    </xf>
    <xf numFmtId="176" fontId="31" fillId="0" borderId="195" xfId="0" applyNumberFormat="1" applyFont="1" applyBorder="1" applyAlignment="1" applyProtection="1">
      <alignment horizontal="center" vertical="center" shrinkToFit="1"/>
      <protection locked="0"/>
    </xf>
    <xf numFmtId="176" fontId="31" fillId="0" borderId="194" xfId="0" applyNumberFormat="1" applyFont="1" applyBorder="1" applyAlignment="1" applyProtection="1" quotePrefix="1">
      <alignment horizontal="center" vertical="center" shrinkToFit="1"/>
      <protection locked="0"/>
    </xf>
    <xf numFmtId="0" fontId="25" fillId="23" borderId="66" xfId="0" applyFont="1" applyFill="1" applyBorder="1" applyAlignment="1" applyProtection="1">
      <alignment horizontal="distributed" vertical="center"/>
      <protection/>
    </xf>
    <xf numFmtId="0" fontId="25" fillId="23" borderId="26" xfId="0" applyFont="1" applyFill="1" applyBorder="1" applyAlignment="1" applyProtection="1">
      <alignment horizontal="distributed" vertical="center"/>
      <protection/>
    </xf>
    <xf numFmtId="0" fontId="25" fillId="23" borderId="10" xfId="0" applyFont="1" applyFill="1" applyBorder="1" applyAlignment="1" applyProtection="1">
      <alignment horizontal="distributed" vertical="center"/>
      <protection/>
    </xf>
    <xf numFmtId="178" fontId="31" fillId="0" borderId="250" xfId="0" applyNumberFormat="1" applyFont="1" applyBorder="1" applyAlignment="1" applyProtection="1">
      <alignment horizontal="distributed" vertical="center"/>
      <protection/>
    </xf>
    <xf numFmtId="178" fontId="31" fillId="0" borderId="249" xfId="0" applyNumberFormat="1" applyFont="1" applyBorder="1" applyAlignment="1" applyProtection="1">
      <alignment horizontal="distributed" vertical="center"/>
      <protection/>
    </xf>
    <xf numFmtId="178" fontId="31" fillId="0" borderId="145" xfId="0" applyNumberFormat="1" applyFont="1" applyBorder="1" applyAlignment="1" applyProtection="1">
      <alignment horizontal="distributed" vertical="center"/>
      <protection/>
    </xf>
    <xf numFmtId="178" fontId="31" fillId="0" borderId="233" xfId="0" applyNumberFormat="1" applyFont="1" applyBorder="1" applyAlignment="1" applyProtection="1">
      <alignment horizontal="distributed" vertical="center"/>
      <protection/>
    </xf>
    <xf numFmtId="178" fontId="31" fillId="0" borderId="154" xfId="0" applyNumberFormat="1" applyFont="1" applyBorder="1" applyAlignment="1" applyProtection="1">
      <alignment horizontal="distributed" vertical="center"/>
      <protection/>
    </xf>
    <xf numFmtId="178" fontId="31" fillId="0" borderId="279" xfId="0" applyNumberFormat="1" applyFont="1" applyBorder="1" applyAlignment="1" applyProtection="1">
      <alignment horizontal="distributed" vertical="center"/>
      <protection/>
    </xf>
    <xf numFmtId="0" fontId="78" fillId="25" borderId="19" xfId="0" applyFont="1" applyFill="1" applyBorder="1" applyAlignment="1" applyProtection="1">
      <alignment horizontal="distributed" vertical="center"/>
      <protection/>
    </xf>
    <xf numFmtId="0" fontId="0" fillId="0" borderId="199" xfId="0" applyBorder="1" applyAlignment="1" applyProtection="1">
      <alignment horizontal="distributed"/>
      <protection/>
    </xf>
    <xf numFmtId="0" fontId="34" fillId="23" borderId="160" xfId="0" applyFont="1" applyFill="1" applyBorder="1" applyAlignment="1" applyProtection="1">
      <alignment horizontal="distributed" vertical="center"/>
      <protection/>
    </xf>
    <xf numFmtId="0" fontId="34" fillId="23" borderId="61" xfId="0" applyFont="1" applyFill="1" applyBorder="1" applyAlignment="1" applyProtection="1">
      <alignment horizontal="distributed" vertical="center"/>
      <protection/>
    </xf>
    <xf numFmtId="176" fontId="31" fillId="0" borderId="145" xfId="0" applyNumberFormat="1" applyFont="1" applyBorder="1" applyAlignment="1" applyProtection="1">
      <alignment horizontal="distributed" vertical="center" shrinkToFit="1"/>
      <protection locked="0"/>
    </xf>
    <xf numFmtId="176" fontId="31" fillId="0" borderId="50" xfId="0" applyNumberFormat="1" applyFont="1" applyBorder="1" applyAlignment="1" applyProtection="1">
      <alignment horizontal="distributed" vertical="center" shrinkToFit="1"/>
      <protection locked="0"/>
    </xf>
    <xf numFmtId="0" fontId="74" fillId="25" borderId="277" xfId="0" applyFont="1" applyFill="1" applyBorder="1" applyAlignment="1" applyProtection="1">
      <alignment horizontal="center" vertical="center"/>
      <protection/>
    </xf>
    <xf numFmtId="0" fontId="74" fillId="25" borderId="276" xfId="0" applyFont="1" applyFill="1" applyBorder="1" applyAlignment="1" applyProtection="1">
      <alignment horizontal="center" vertical="center"/>
      <protection/>
    </xf>
    <xf numFmtId="0" fontId="74" fillId="25" borderId="12" xfId="0" applyFont="1" applyFill="1" applyBorder="1" applyAlignment="1" applyProtection="1">
      <alignment horizontal="center" vertical="center"/>
      <protection/>
    </xf>
    <xf numFmtId="176" fontId="31" fillId="0" borderId="165" xfId="0" applyNumberFormat="1" applyFont="1" applyBorder="1" applyAlignment="1" applyProtection="1">
      <alignment horizontal="distributed" vertical="center" shrinkToFit="1"/>
      <protection locked="0"/>
    </xf>
    <xf numFmtId="176" fontId="31" fillId="0" borderId="165" xfId="0" applyNumberFormat="1" applyFont="1" applyBorder="1" applyAlignment="1" applyProtection="1" quotePrefix="1">
      <alignment horizontal="distributed" vertical="center" shrinkToFit="1"/>
      <protection locked="0"/>
    </xf>
    <xf numFmtId="176" fontId="31" fillId="0" borderId="11" xfId="0" applyNumberFormat="1" applyFont="1" applyBorder="1" applyAlignment="1" applyProtection="1" quotePrefix="1">
      <alignment horizontal="distributed" vertical="center" shrinkToFit="1"/>
      <protection locked="0"/>
    </xf>
    <xf numFmtId="0" fontId="30" fillId="0" borderId="284" xfId="0" applyFont="1" applyBorder="1" applyAlignment="1" applyProtection="1">
      <alignment horizontal="center" vertical="center"/>
      <protection/>
    </xf>
    <xf numFmtId="0" fontId="30" fillId="0" borderId="285" xfId="0" applyFont="1" applyBorder="1" applyAlignment="1" applyProtection="1">
      <alignment horizontal="center" vertical="center"/>
      <protection/>
    </xf>
    <xf numFmtId="0" fontId="30" fillId="0" borderId="286" xfId="0" applyFont="1" applyBorder="1" applyAlignment="1" applyProtection="1">
      <alignment horizontal="center" vertical="center"/>
      <protection/>
    </xf>
    <xf numFmtId="179" fontId="31" fillId="0" borderId="237" xfId="0" applyNumberFormat="1" applyFont="1" applyBorder="1" applyAlignment="1" applyProtection="1">
      <alignment horizontal="center" vertical="center" shrinkToFit="1"/>
      <protection/>
    </xf>
    <xf numFmtId="179" fontId="31" fillId="0" borderId="234" xfId="0" applyNumberFormat="1" applyFont="1" applyBorder="1" applyAlignment="1" applyProtection="1">
      <alignment horizontal="center" vertical="center" shrinkToFit="1"/>
      <protection/>
    </xf>
    <xf numFmtId="179" fontId="31" fillId="0" borderId="240" xfId="0" applyNumberFormat="1" applyFont="1" applyBorder="1" applyAlignment="1" applyProtection="1">
      <alignment horizontal="center" vertical="center" shrinkToFit="1"/>
      <protection/>
    </xf>
    <xf numFmtId="179" fontId="31" fillId="0" borderId="287" xfId="0" applyNumberFormat="1" applyFont="1" applyBorder="1" applyAlignment="1" applyProtection="1">
      <alignment horizontal="center" vertical="center" shrinkToFit="1"/>
      <protection/>
    </xf>
    <xf numFmtId="0" fontId="22" fillId="0" borderId="288" xfId="0" applyFont="1" applyBorder="1" applyAlignment="1" applyProtection="1">
      <alignment horizontal="center" shrinkToFit="1"/>
      <protection/>
    </xf>
    <xf numFmtId="0" fontId="22" fillId="0" borderId="289" xfId="0" applyFont="1" applyBorder="1" applyAlignment="1" applyProtection="1">
      <alignment horizontal="center" shrinkToFit="1"/>
      <protection/>
    </xf>
    <xf numFmtId="176" fontId="22" fillId="0" borderId="50" xfId="0" applyNumberFormat="1" applyFont="1" applyBorder="1" applyAlignment="1" applyProtection="1">
      <alignment horizontal="center" vertical="center" shrinkToFit="1"/>
      <protection locked="0"/>
    </xf>
    <xf numFmtId="176" fontId="22" fillId="0" borderId="130" xfId="0" applyNumberFormat="1" applyFont="1" applyBorder="1" applyAlignment="1" applyProtection="1">
      <alignment horizontal="center" vertical="center" shrinkToFit="1"/>
      <protection locked="0"/>
    </xf>
    <xf numFmtId="176" fontId="31" fillId="0" borderId="42" xfId="0" applyNumberFormat="1" applyFont="1" applyBorder="1" applyAlignment="1" applyProtection="1">
      <alignment horizontal="center" vertical="center" shrinkToFit="1"/>
      <protection locked="0"/>
    </xf>
    <xf numFmtId="176" fontId="31" fillId="0" borderId="40" xfId="0" applyNumberFormat="1" applyFont="1" applyBorder="1" applyAlignment="1" applyProtection="1">
      <alignment horizontal="center" vertical="center" shrinkToFit="1"/>
      <protection locked="0"/>
    </xf>
    <xf numFmtId="0" fontId="35" fillId="0" borderId="290" xfId="0" applyFont="1" applyBorder="1" applyAlignment="1" applyProtection="1">
      <alignment horizontal="center" vertical="distributed" textRotation="255"/>
      <protection/>
    </xf>
    <xf numFmtId="0" fontId="35" fillId="0" borderId="12" xfId="0" applyFont="1" applyBorder="1" applyAlignment="1" applyProtection="1">
      <alignment horizontal="center" vertical="distributed" textRotation="255"/>
      <protection/>
    </xf>
    <xf numFmtId="0" fontId="30" fillId="0" borderId="276" xfId="0" applyFont="1" applyBorder="1" applyAlignment="1" applyProtection="1">
      <alignment horizontal="center" vertical="distributed" textRotation="255"/>
      <protection/>
    </xf>
    <xf numFmtId="0" fontId="30" fillId="0" borderId="291" xfId="0" applyFont="1" applyBorder="1" applyAlignment="1" applyProtection="1">
      <alignment horizontal="center" vertical="distributed" textRotation="255"/>
      <protection/>
    </xf>
    <xf numFmtId="0" fontId="30" fillId="0" borderId="290" xfId="0" applyFont="1" applyBorder="1" applyAlignment="1" applyProtection="1">
      <alignment horizontal="center" vertical="distributed" textRotation="255"/>
      <protection/>
    </xf>
    <xf numFmtId="176" fontId="31" fillId="0" borderId="87" xfId="0" applyNumberFormat="1" applyFont="1" applyBorder="1" applyAlignment="1" applyProtection="1">
      <alignment horizontal="center" vertical="center" shrinkToFit="1"/>
      <protection locked="0"/>
    </xf>
    <xf numFmtId="176" fontId="31" fillId="0" borderId="280" xfId="0" applyNumberFormat="1" applyFont="1" applyBorder="1" applyAlignment="1" applyProtection="1">
      <alignment horizontal="center" vertical="center" shrinkToFit="1"/>
      <protection locked="0"/>
    </xf>
    <xf numFmtId="176" fontId="31" fillId="0" borderId="27" xfId="0" applyNumberFormat="1" applyFont="1" applyBorder="1" applyAlignment="1" applyProtection="1">
      <alignment horizontal="center" vertical="center" shrinkToFit="1"/>
      <protection locked="0"/>
    </xf>
    <xf numFmtId="0" fontId="25" fillId="23" borderId="277" xfId="0" applyFont="1" applyFill="1" applyBorder="1" applyAlignment="1" applyProtection="1">
      <alignment horizontal="distributed" vertical="center"/>
      <protection/>
    </xf>
    <xf numFmtId="0" fontId="25" fillId="23" borderId="12" xfId="0" applyFont="1" applyFill="1" applyBorder="1" applyAlignment="1" applyProtection="1">
      <alignment horizontal="distributed" vertical="center"/>
      <protection/>
    </xf>
    <xf numFmtId="176" fontId="31" fillId="0" borderId="119" xfId="0" applyNumberFormat="1" applyFont="1" applyBorder="1" applyAlignment="1" applyProtection="1">
      <alignment horizontal="center" vertical="center" shrinkToFit="1"/>
      <protection locked="0"/>
    </xf>
    <xf numFmtId="179" fontId="31" fillId="0" borderId="52" xfId="0" applyNumberFormat="1" applyFont="1" applyBorder="1" applyAlignment="1" applyProtection="1">
      <alignment horizontal="center" vertical="center" shrinkToFit="1"/>
      <protection locked="0"/>
    </xf>
    <xf numFmtId="179" fontId="31" fillId="0" borderId="87" xfId="0" applyNumberFormat="1" applyFont="1" applyBorder="1" applyAlignment="1" applyProtection="1" quotePrefix="1">
      <alignment horizontal="center" vertical="center" shrinkToFit="1"/>
      <protection locked="0"/>
    </xf>
    <xf numFmtId="179" fontId="31" fillId="0" borderId="292" xfId="0" applyNumberFormat="1" applyFont="1" applyBorder="1" applyAlignment="1" applyProtection="1">
      <alignment horizontal="center" vertical="center" shrinkToFit="1"/>
      <protection locked="0"/>
    </xf>
    <xf numFmtId="179" fontId="31" fillId="0" borderId="205" xfId="0" applyNumberFormat="1" applyFont="1" applyBorder="1" applyAlignment="1" applyProtection="1" quotePrefix="1">
      <alignment horizontal="center" vertical="center" shrinkToFit="1"/>
      <protection locked="0"/>
    </xf>
    <xf numFmtId="0" fontId="25" fillId="23" borderId="293" xfId="0" applyFont="1" applyFill="1" applyBorder="1" applyAlignment="1" applyProtection="1">
      <alignment horizontal="distributed" vertical="center"/>
      <protection/>
    </xf>
    <xf numFmtId="0" fontId="25" fillId="23" borderId="294" xfId="0" applyFont="1" applyFill="1" applyBorder="1" applyAlignment="1" applyProtection="1">
      <alignment horizontal="distributed" vertical="center"/>
      <protection/>
    </xf>
    <xf numFmtId="0" fontId="25" fillId="23" borderId="24" xfId="0" applyFont="1" applyFill="1" applyBorder="1" applyAlignment="1" applyProtection="1">
      <alignment horizontal="distributed" vertical="center"/>
      <protection/>
    </xf>
    <xf numFmtId="0" fontId="25" fillId="23" borderId="222" xfId="0" applyFont="1" applyFill="1" applyBorder="1" applyAlignment="1" applyProtection="1">
      <alignment horizontal="distributed" vertical="center"/>
      <protection/>
    </xf>
    <xf numFmtId="176" fontId="31" fillId="0" borderId="295" xfId="0" applyNumberFormat="1" applyFont="1" applyBorder="1" applyAlignment="1" applyProtection="1">
      <alignment horizontal="center" vertical="center"/>
      <protection/>
    </xf>
    <xf numFmtId="176" fontId="31" fillId="0" borderId="296" xfId="0" applyNumberFormat="1" applyFont="1" applyBorder="1" applyAlignment="1" applyProtection="1">
      <alignment horizontal="center" vertical="center"/>
      <protection/>
    </xf>
    <xf numFmtId="176" fontId="31" fillId="0" borderId="297" xfId="0" applyNumberFormat="1" applyFont="1" applyBorder="1" applyAlignment="1" applyProtection="1">
      <alignment horizontal="center" vertical="center"/>
      <protection/>
    </xf>
    <xf numFmtId="176" fontId="31" fillId="0" borderId="46" xfId="0" applyNumberFormat="1" applyFont="1" applyBorder="1" applyAlignment="1" applyProtection="1">
      <alignment horizontal="center" vertical="center" shrinkToFit="1"/>
      <protection locked="0"/>
    </xf>
    <xf numFmtId="176" fontId="31" fillId="0" borderId="115" xfId="0" applyNumberFormat="1" applyFont="1" applyBorder="1" applyAlignment="1" applyProtection="1">
      <alignment horizontal="center" vertical="center" shrinkToFit="1"/>
      <protection locked="0"/>
    </xf>
    <xf numFmtId="0" fontId="78" fillId="25" borderId="298" xfId="0" applyFont="1" applyFill="1" applyBorder="1" applyAlignment="1" applyProtection="1">
      <alignment horizontal="distributed" vertical="center"/>
      <protection/>
    </xf>
    <xf numFmtId="0" fontId="78" fillId="25" borderId="36" xfId="0" applyFont="1" applyFill="1" applyBorder="1" applyAlignment="1" applyProtection="1">
      <alignment horizontal="distributed" vertical="center"/>
      <protection/>
    </xf>
    <xf numFmtId="176" fontId="31" fillId="0" borderId="26" xfId="0" applyNumberFormat="1" applyFont="1" applyBorder="1" applyAlignment="1" applyProtection="1">
      <alignment horizontal="center" vertical="center" shrinkToFit="1"/>
      <protection locked="0"/>
    </xf>
    <xf numFmtId="176" fontId="31" fillId="0" borderId="34" xfId="0" applyNumberFormat="1" applyFont="1" applyBorder="1" applyAlignment="1" applyProtection="1">
      <alignment horizontal="center" vertical="center" shrinkToFit="1"/>
      <protection locked="0"/>
    </xf>
    <xf numFmtId="0" fontId="78" fillId="25" borderId="277" xfId="0" applyFont="1" applyFill="1" applyBorder="1" applyAlignment="1" applyProtection="1">
      <alignment horizontal="center" vertical="center"/>
      <protection/>
    </xf>
    <xf numFmtId="0" fontId="78" fillId="25" borderId="276" xfId="0" applyFont="1" applyFill="1" applyBorder="1" applyAlignment="1" applyProtection="1">
      <alignment horizontal="center" vertical="center"/>
      <protection/>
    </xf>
    <xf numFmtId="0" fontId="78" fillId="25" borderId="12" xfId="0" applyFont="1" applyFill="1" applyBorder="1" applyAlignment="1" applyProtection="1">
      <alignment horizontal="center" vertical="center"/>
      <protection/>
    </xf>
    <xf numFmtId="0" fontId="25" fillId="23" borderId="50" xfId="0" applyFont="1" applyFill="1" applyBorder="1" applyAlignment="1" applyProtection="1">
      <alignment horizontal="distributed" vertical="center"/>
      <protection/>
    </xf>
    <xf numFmtId="0" fontId="25" fillId="23" borderId="80" xfId="0" applyFont="1" applyFill="1" applyBorder="1" applyAlignment="1" applyProtection="1">
      <alignment horizontal="distributed" vertical="center"/>
      <protection/>
    </xf>
    <xf numFmtId="0" fontId="30" fillId="0" borderId="167" xfId="0" applyFont="1" applyBorder="1" applyAlignment="1" applyProtection="1">
      <alignment horizontal="center" vertical="center" shrinkToFit="1"/>
      <protection locked="0"/>
    </xf>
    <xf numFmtId="0" fontId="39" fillId="25" borderId="277" xfId="0" applyFont="1" applyFill="1" applyBorder="1" applyAlignment="1" applyProtection="1">
      <alignment horizontal="distributed" vertical="center"/>
      <protection/>
    </xf>
    <xf numFmtId="0" fontId="39" fillId="25" borderId="299" xfId="0" applyFont="1" applyFill="1" applyBorder="1" applyAlignment="1" applyProtection="1">
      <alignment horizontal="distributed" vertical="center"/>
      <protection/>
    </xf>
    <xf numFmtId="187" fontId="30" fillId="0" borderId="223" xfId="0" applyNumberFormat="1" applyFont="1" applyBorder="1" applyAlignment="1" applyProtection="1">
      <alignment horizontal="distributed" vertical="center" shrinkToFit="1"/>
      <protection locked="0"/>
    </xf>
    <xf numFmtId="187" fontId="30" fillId="0" borderId="220" xfId="0" applyNumberFormat="1" applyFont="1" applyBorder="1" applyAlignment="1" applyProtection="1">
      <alignment horizontal="distributed" vertical="center" shrinkToFit="1"/>
      <protection locked="0"/>
    </xf>
    <xf numFmtId="176" fontId="31" fillId="0" borderId="50" xfId="0" applyNumberFormat="1" applyFont="1" applyBorder="1" applyAlignment="1" applyProtection="1">
      <alignment horizontal="center" vertical="center" shrinkToFit="1"/>
      <protection locked="0"/>
    </xf>
    <xf numFmtId="176" fontId="31" fillId="0" borderId="80" xfId="0" applyNumberFormat="1" applyFont="1" applyBorder="1" applyAlignment="1" applyProtection="1" quotePrefix="1">
      <alignment horizontal="center" vertical="center" shrinkToFit="1"/>
      <protection locked="0"/>
    </xf>
    <xf numFmtId="176" fontId="31" fillId="0" borderId="271" xfId="0" applyNumberFormat="1" applyFont="1" applyBorder="1" applyAlignment="1" applyProtection="1">
      <alignment horizontal="distributed" vertical="center" shrinkToFit="1"/>
      <protection locked="0"/>
    </xf>
    <xf numFmtId="176" fontId="31" fillId="0" borderId="223" xfId="0" applyNumberFormat="1" applyFont="1" applyBorder="1" applyAlignment="1" applyProtection="1">
      <alignment horizontal="distributed" vertical="center" shrinkToFit="1"/>
      <protection locked="0"/>
    </xf>
    <xf numFmtId="176" fontId="31" fillId="0" borderId="222" xfId="0" applyNumberFormat="1" applyFont="1" applyBorder="1" applyAlignment="1" applyProtection="1" quotePrefix="1">
      <alignment horizontal="distributed" vertical="center" shrinkToFit="1"/>
      <protection locked="0"/>
    </xf>
    <xf numFmtId="0" fontId="30" fillId="0" borderId="277" xfId="0" applyFont="1" applyBorder="1" applyAlignment="1" applyProtection="1">
      <alignment horizontal="distributed" vertical="center"/>
      <protection/>
    </xf>
    <xf numFmtId="0" fontId="30" fillId="0" borderId="225" xfId="0" applyFont="1" applyBorder="1" applyAlignment="1" applyProtection="1">
      <alignment horizontal="distributed" vertical="center"/>
      <protection/>
    </xf>
    <xf numFmtId="0" fontId="78" fillId="25" borderId="298" xfId="0" applyFont="1" applyFill="1" applyBorder="1" applyAlignment="1" applyProtection="1">
      <alignment horizontal="distributed" vertical="center"/>
      <protection/>
    </xf>
    <xf numFmtId="0" fontId="78" fillId="25" borderId="300" xfId="0" applyFont="1" applyFill="1" applyBorder="1" applyAlignment="1" applyProtection="1">
      <alignment horizontal="distributed" vertical="center"/>
      <protection/>
    </xf>
    <xf numFmtId="0" fontId="30" fillId="0" borderId="271" xfId="0" applyFont="1" applyBorder="1" applyAlignment="1" applyProtection="1">
      <alignment horizontal="distributed" vertical="center" shrinkToFit="1"/>
      <protection locked="0"/>
    </xf>
    <xf numFmtId="0" fontId="30" fillId="0" borderId="167" xfId="0" applyFont="1" applyBorder="1" applyAlignment="1" applyProtection="1">
      <alignment horizontal="distributed" vertical="center" shrinkToFit="1"/>
      <protection locked="0"/>
    </xf>
    <xf numFmtId="176" fontId="31" fillId="0" borderId="249" xfId="0" applyNumberFormat="1" applyFont="1" applyBorder="1" applyAlignment="1" applyProtection="1" quotePrefix="1">
      <alignment horizontal="distributed" vertical="center"/>
      <protection/>
    </xf>
    <xf numFmtId="176" fontId="31" fillId="0" borderId="145" xfId="0" applyNumberFormat="1" applyFont="1" applyBorder="1" applyAlignment="1" applyProtection="1" quotePrefix="1">
      <alignment horizontal="distributed" vertical="center"/>
      <protection/>
    </xf>
    <xf numFmtId="176" fontId="31" fillId="0" borderId="233" xfId="0" applyNumberFormat="1" applyFont="1" applyBorder="1" applyAlignment="1" applyProtection="1" quotePrefix="1">
      <alignment horizontal="distributed" vertical="center"/>
      <protection/>
    </xf>
    <xf numFmtId="179" fontId="31" fillId="0" borderId="46" xfId="0" applyNumberFormat="1" applyFont="1" applyBorder="1" applyAlignment="1" applyProtection="1">
      <alignment horizontal="center" vertical="center" shrinkToFit="1"/>
      <protection locked="0"/>
    </xf>
    <xf numFmtId="179" fontId="31" fillId="0" borderId="115" xfId="0" applyNumberFormat="1" applyFont="1" applyBorder="1" applyAlignment="1" applyProtection="1">
      <alignment horizontal="center" vertical="center" shrinkToFit="1"/>
      <protection locked="0"/>
    </xf>
    <xf numFmtId="179" fontId="31" fillId="0" borderId="87" xfId="0" applyNumberFormat="1" applyFont="1" applyBorder="1" applyAlignment="1" applyProtection="1">
      <alignment horizontal="center" vertical="center" shrinkToFit="1"/>
      <protection locked="0"/>
    </xf>
    <xf numFmtId="187" fontId="2" fillId="0" borderId="46" xfId="0" applyNumberFormat="1" applyFont="1" applyBorder="1" applyAlignment="1" applyProtection="1">
      <alignment horizontal="center" vertical="center" shrinkToFit="1"/>
      <protection/>
    </xf>
    <xf numFmtId="187" fontId="2" fillId="0" borderId="41" xfId="0" applyNumberFormat="1" applyFont="1" applyBorder="1" applyAlignment="1" applyProtection="1">
      <alignment horizontal="center" vertical="center" shrinkToFit="1"/>
      <protection/>
    </xf>
    <xf numFmtId="187" fontId="2" fillId="0" borderId="301" xfId="0" applyNumberFormat="1" applyFont="1" applyBorder="1" applyAlignment="1" applyProtection="1">
      <alignment horizontal="center" vertical="center" shrinkToFit="1"/>
      <protection/>
    </xf>
    <xf numFmtId="187" fontId="2" fillId="0" borderId="46" xfId="0" applyNumberFormat="1" applyFont="1" applyFill="1" applyBorder="1" applyAlignment="1" applyProtection="1">
      <alignment horizontal="center" vertical="center" shrinkToFit="1"/>
      <protection/>
    </xf>
    <xf numFmtId="187" fontId="2" fillId="0" borderId="41" xfId="0" applyNumberFormat="1" applyFont="1" applyFill="1" applyBorder="1" applyAlignment="1" applyProtection="1">
      <alignment horizontal="center" vertical="center" shrinkToFit="1"/>
      <protection/>
    </xf>
    <xf numFmtId="187" fontId="2" fillId="0" borderId="301" xfId="0" applyNumberFormat="1" applyFont="1" applyFill="1" applyBorder="1" applyAlignment="1" applyProtection="1">
      <alignment horizontal="center" vertical="center" shrinkToFit="1"/>
      <protection/>
    </xf>
    <xf numFmtId="190" fontId="7" fillId="0" borderId="42" xfId="0" applyNumberFormat="1" applyFont="1" applyBorder="1" applyAlignment="1" applyProtection="1">
      <alignment horizontal="distributed" vertical="center" shrinkToFit="1"/>
      <protection/>
    </xf>
    <xf numFmtId="190" fontId="7" fillId="0" borderId="40" xfId="0" applyNumberFormat="1" applyFont="1" applyBorder="1" applyAlignment="1" applyProtection="1">
      <alignment horizontal="distributed" vertical="center" shrinkToFit="1"/>
      <protection/>
    </xf>
    <xf numFmtId="190" fontId="7" fillId="0" borderId="302" xfId="0" applyNumberFormat="1" applyFont="1" applyBorder="1" applyAlignment="1" applyProtection="1">
      <alignment horizontal="distributed" vertical="center" shrinkToFit="1"/>
      <protection/>
    </xf>
    <xf numFmtId="0" fontId="2" fillId="0" borderId="169" xfId="0" applyFont="1" applyBorder="1" applyAlignment="1" applyProtection="1">
      <alignment horizontal="center" vertical="center" shrinkToFit="1"/>
      <protection/>
    </xf>
    <xf numFmtId="0" fontId="2" fillId="0" borderId="149" xfId="0" applyFont="1" applyBorder="1" applyAlignment="1" applyProtection="1">
      <alignment horizontal="center" vertical="center" shrinkToFit="1"/>
      <protection/>
    </xf>
    <xf numFmtId="0" fontId="2" fillId="0" borderId="303" xfId="0" applyFont="1" applyBorder="1" applyAlignment="1" applyProtection="1">
      <alignment horizontal="center" vertical="center" shrinkToFit="1"/>
      <protection/>
    </xf>
    <xf numFmtId="187" fontId="2" fillId="0" borderId="115" xfId="0" applyNumberFormat="1" applyFont="1" applyBorder="1" applyAlignment="1" applyProtection="1">
      <alignment horizontal="center" vertical="center" shrinkToFit="1"/>
      <protection/>
    </xf>
    <xf numFmtId="0" fontId="7" fillId="0" borderId="25" xfId="0" applyFont="1" applyBorder="1" applyAlignment="1" applyProtection="1">
      <alignment vertical="distributed" textRotation="255"/>
      <protection/>
    </xf>
    <xf numFmtId="0" fontId="7" fillId="0" borderId="165" xfId="0" applyFont="1" applyBorder="1" applyAlignment="1" applyProtection="1">
      <alignment vertical="distributed" textRotation="255"/>
      <protection/>
    </xf>
    <xf numFmtId="0" fontId="7" fillId="0" borderId="167" xfId="0" applyFont="1" applyBorder="1" applyAlignment="1" applyProtection="1">
      <alignment vertical="distributed" textRotation="255"/>
      <protection/>
    </xf>
    <xf numFmtId="0" fontId="7" fillId="0" borderId="160" xfId="0" applyFont="1" applyBorder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center"/>
      <protection/>
    </xf>
    <xf numFmtId="190" fontId="7" fillId="0" borderId="119" xfId="0" applyNumberFormat="1" applyFont="1" applyBorder="1" applyAlignment="1" applyProtection="1">
      <alignment horizontal="distributed" vertical="center" shrinkToFit="1"/>
      <protection/>
    </xf>
    <xf numFmtId="0" fontId="2" fillId="0" borderId="165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80" xfId="0" applyFont="1" applyBorder="1" applyAlignment="1" applyProtection="1">
      <alignment horizontal="center" vertical="center" shrinkToFit="1"/>
      <protection/>
    </xf>
    <xf numFmtId="0" fontId="2" fillId="0" borderId="167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115" xfId="0" applyFont="1" applyBorder="1" applyAlignment="1" applyProtection="1">
      <alignment horizontal="center" vertical="center" shrinkToFit="1"/>
      <protection/>
    </xf>
    <xf numFmtId="187" fontId="2" fillId="0" borderId="195" xfId="0" applyNumberFormat="1" applyFont="1" applyBorder="1" applyAlignment="1" applyProtection="1">
      <alignment horizontal="center" vertical="center" shrinkToFit="1"/>
      <protection/>
    </xf>
    <xf numFmtId="187" fontId="2" fillId="0" borderId="208" xfId="0" applyNumberFormat="1" applyFont="1" applyBorder="1" applyAlignment="1" applyProtection="1">
      <alignment horizontal="center" vertical="center" shrinkToFit="1"/>
      <protection/>
    </xf>
    <xf numFmtId="187" fontId="2" fillId="0" borderId="194" xfId="0" applyNumberFormat="1" applyFont="1" applyBorder="1" applyAlignment="1" applyProtection="1">
      <alignment horizontal="center" vertical="center" shrinkToFit="1"/>
      <protection/>
    </xf>
    <xf numFmtId="0" fontId="5" fillId="0" borderId="283" xfId="0" applyFont="1" applyBorder="1" applyAlignment="1" applyProtection="1">
      <alignment horizontal="center" vertical="center" shrinkToFit="1"/>
      <protection/>
    </xf>
    <xf numFmtId="0" fontId="5" fillId="0" borderId="200" xfId="0" applyFont="1" applyBorder="1" applyAlignment="1" applyProtection="1">
      <alignment horizontal="center" vertical="center" shrinkToFit="1"/>
      <protection/>
    </xf>
    <xf numFmtId="0" fontId="2" fillId="0" borderId="208" xfId="0" applyFont="1" applyBorder="1" applyAlignment="1" applyProtection="1">
      <alignment horizontal="center" vertical="center" shrinkToFit="1"/>
      <protection/>
    </xf>
    <xf numFmtId="0" fontId="2" fillId="0" borderId="194" xfId="0" applyFont="1" applyBorder="1" applyAlignment="1" applyProtection="1">
      <alignment horizontal="center" vertical="center" shrinkToFit="1"/>
      <protection/>
    </xf>
    <xf numFmtId="0" fontId="7" fillId="0" borderId="304" xfId="0" applyFont="1" applyBorder="1" applyAlignment="1" applyProtection="1">
      <alignment horizontal="distributed" vertical="center" wrapText="1" shrinkToFit="1"/>
      <protection/>
    </xf>
    <xf numFmtId="0" fontId="7" fillId="0" borderId="305" xfId="0" applyFont="1" applyBorder="1" applyAlignment="1" applyProtection="1">
      <alignment horizontal="distributed" vertical="center" wrapText="1" shrinkToFit="1"/>
      <protection/>
    </xf>
    <xf numFmtId="0" fontId="7" fillId="0" borderId="27" xfId="0" applyFont="1" applyBorder="1" applyAlignment="1" applyProtection="1">
      <alignment horizontal="distributed" vertical="center" wrapText="1" shrinkToFit="1"/>
      <protection/>
    </xf>
    <xf numFmtId="0" fontId="7" fillId="0" borderId="211" xfId="0" applyFont="1" applyBorder="1" applyAlignment="1" applyProtection="1">
      <alignment horizontal="distributed" vertical="center" wrapText="1" shrinkToFit="1"/>
      <protection/>
    </xf>
    <xf numFmtId="0" fontId="7" fillId="0" borderId="0" xfId="0" applyFont="1" applyBorder="1" applyAlignment="1" applyProtection="1">
      <alignment horizontal="distributed" vertical="center" wrapText="1" shrinkToFit="1"/>
      <protection/>
    </xf>
    <xf numFmtId="0" fontId="7" fillId="0" borderId="144" xfId="0" applyFont="1" applyBorder="1" applyAlignment="1" applyProtection="1">
      <alignment horizontal="distributed" vertical="center" wrapText="1" shrinkToFit="1"/>
      <protection/>
    </xf>
    <xf numFmtId="0" fontId="7" fillId="0" borderId="306" xfId="0" applyFont="1" applyBorder="1" applyAlignment="1" applyProtection="1">
      <alignment horizontal="distributed" vertical="center" wrapText="1" shrinkToFit="1"/>
      <protection/>
    </xf>
    <xf numFmtId="0" fontId="7" fillId="0" borderId="10" xfId="0" applyFont="1" applyBorder="1" applyAlignment="1" applyProtection="1">
      <alignment horizontal="distributed" vertical="center" wrapText="1" shrinkToFit="1"/>
      <protection/>
    </xf>
    <xf numFmtId="0" fontId="7" fillId="0" borderId="34" xfId="0" applyFont="1" applyBorder="1" applyAlignment="1" applyProtection="1">
      <alignment horizontal="distributed" vertical="center" wrapText="1" shrinkToFit="1"/>
      <protection/>
    </xf>
    <xf numFmtId="0" fontId="7" fillId="0" borderId="211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0" fontId="7" fillId="0" borderId="144" xfId="0" applyFont="1" applyBorder="1" applyAlignment="1" applyProtection="1">
      <alignment horizontal="distributed" vertical="center" wrapText="1"/>
      <protection/>
    </xf>
    <xf numFmtId="0" fontId="7" fillId="0" borderId="306" xfId="0" applyFont="1" applyBorder="1" applyAlignment="1" applyProtection="1">
      <alignment horizontal="distributed" vertical="center" wrapText="1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34" xfId="0" applyFont="1" applyBorder="1" applyAlignment="1" applyProtection="1">
      <alignment horizontal="distributed" vertical="center" wrapText="1"/>
      <protection/>
    </xf>
    <xf numFmtId="187" fontId="2" fillId="0" borderId="307" xfId="0" applyNumberFormat="1" applyFont="1" applyBorder="1" applyAlignment="1" applyProtection="1">
      <alignment horizontal="center" vertical="center" shrinkToFit="1"/>
      <protection/>
    </xf>
    <xf numFmtId="190" fontId="7" fillId="0" borderId="275" xfId="0" applyNumberFormat="1" applyFont="1" applyBorder="1" applyAlignment="1" applyProtection="1">
      <alignment horizontal="distributed" vertical="center" shrinkToFit="1"/>
      <protection/>
    </xf>
    <xf numFmtId="190" fontId="7" fillId="0" borderId="283" xfId="0" applyNumberFormat="1" applyFont="1" applyBorder="1" applyAlignment="1" applyProtection="1">
      <alignment horizontal="distributed" vertical="center" shrinkToFit="1"/>
      <protection/>
    </xf>
    <xf numFmtId="190" fontId="7" fillId="0" borderId="308" xfId="0" applyNumberFormat="1" applyFont="1" applyBorder="1" applyAlignment="1" applyProtection="1">
      <alignment horizontal="distributed" vertical="center" shrinkToFit="1"/>
      <protection/>
    </xf>
    <xf numFmtId="187" fontId="2" fillId="0" borderId="169" xfId="0" applyNumberFormat="1" applyFont="1" applyBorder="1" applyAlignment="1" applyProtection="1">
      <alignment horizontal="center" vertical="center" shrinkToFit="1"/>
      <protection/>
    </xf>
    <xf numFmtId="187" fontId="2" fillId="0" borderId="149" xfId="0" applyNumberFormat="1" applyFont="1" applyBorder="1" applyAlignment="1" applyProtection="1">
      <alignment horizontal="center" vertical="center" shrinkToFit="1"/>
      <protection/>
    </xf>
    <xf numFmtId="187" fontId="2" fillId="0" borderId="157" xfId="0" applyNumberFormat="1" applyFont="1" applyBorder="1" applyAlignment="1" applyProtection="1">
      <alignment horizontal="center" vertical="center" shrinkToFit="1"/>
      <protection/>
    </xf>
    <xf numFmtId="0" fontId="2" fillId="0" borderId="157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119" xfId="0" applyFont="1" applyBorder="1" applyAlignment="1" applyProtection="1">
      <alignment horizontal="center" vertical="center" shrinkToFit="1"/>
      <protection/>
    </xf>
    <xf numFmtId="0" fontId="7" fillId="0" borderId="309" xfId="0" applyFont="1" applyBorder="1" applyAlignment="1" applyProtection="1">
      <alignment horizontal="distributed" vertical="center" wrapText="1"/>
      <protection/>
    </xf>
    <xf numFmtId="0" fontId="7" fillId="0" borderId="153" xfId="0" applyFont="1" applyBorder="1" applyAlignment="1" applyProtection="1">
      <alignment horizontal="distributed" vertical="center" wrapText="1"/>
      <protection/>
    </xf>
    <xf numFmtId="0" fontId="2" fillId="0" borderId="271" xfId="0" applyFont="1" applyBorder="1" applyAlignment="1" applyProtection="1">
      <alignment horizontal="center" vertical="center" shrinkToFit="1"/>
      <protection/>
    </xf>
    <xf numFmtId="0" fontId="2" fillId="0" borderId="158" xfId="0" applyFont="1" applyBorder="1" applyAlignment="1" applyProtection="1">
      <alignment horizontal="center" vertical="center" shrinkToFit="1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310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311" xfId="0" applyFont="1" applyBorder="1" applyAlignment="1" applyProtection="1">
      <alignment horizontal="distributed" vertical="center" wrapText="1"/>
      <protection/>
    </xf>
    <xf numFmtId="0" fontId="7" fillId="0" borderId="66" xfId="0" applyFont="1" applyBorder="1" applyAlignment="1" applyProtection="1">
      <alignment horizontal="distributed" vertical="center" wrapText="1"/>
      <protection/>
    </xf>
    <xf numFmtId="0" fontId="7" fillId="0" borderId="43" xfId="0" applyFont="1" applyBorder="1" applyAlignment="1" applyProtection="1">
      <alignment horizontal="center" vertical="center" shrinkToFit="1"/>
      <protection/>
    </xf>
    <xf numFmtId="0" fontId="7" fillId="0" borderId="47" xfId="0" applyFont="1" applyBorder="1" applyAlignment="1" applyProtection="1">
      <alignment horizontal="center" vertical="center" shrinkToFit="1"/>
      <protection/>
    </xf>
    <xf numFmtId="0" fontId="7" fillId="0" borderId="237" xfId="0" applyFont="1" applyBorder="1" applyAlignment="1" applyProtection="1">
      <alignment horizontal="center" vertical="center" shrinkToFit="1"/>
      <protection/>
    </xf>
    <xf numFmtId="0" fontId="7" fillId="0" borderId="312" xfId="0" applyFont="1" applyBorder="1" applyAlignment="1" applyProtection="1">
      <alignment horizontal="center" vertical="center" shrinkToFit="1"/>
      <protection/>
    </xf>
    <xf numFmtId="0" fontId="7" fillId="0" borderId="313" xfId="0" applyFont="1" applyBorder="1" applyAlignment="1" applyProtection="1">
      <alignment horizontal="center" vertical="center" shrinkToFit="1"/>
      <protection/>
    </xf>
    <xf numFmtId="0" fontId="7" fillId="0" borderId="256" xfId="0" applyFont="1" applyBorder="1" applyAlignment="1" applyProtection="1">
      <alignment horizontal="center" vertical="center" shrinkToFit="1"/>
      <protection/>
    </xf>
    <xf numFmtId="0" fontId="7" fillId="0" borderId="251" xfId="0" applyFont="1" applyBorder="1" applyAlignment="1" applyProtection="1">
      <alignment horizontal="center" vertical="center" shrinkToFit="1"/>
      <protection/>
    </xf>
    <xf numFmtId="0" fontId="7" fillId="0" borderId="314" xfId="0" applyFont="1" applyBorder="1" applyAlignment="1" applyProtection="1">
      <alignment horizontal="center" vertical="center" shrinkToFit="1"/>
      <protection/>
    </xf>
    <xf numFmtId="0" fontId="7" fillId="0" borderId="315" xfId="0" applyFont="1" applyBorder="1" applyAlignment="1" applyProtection="1">
      <alignment horizontal="distributed" vertical="center" wrapText="1"/>
      <protection/>
    </xf>
    <xf numFmtId="0" fontId="7" fillId="0" borderId="59" xfId="0" applyFont="1" applyBorder="1" applyAlignment="1" applyProtection="1">
      <alignment horizontal="distributed" vertical="center" wrapText="1"/>
      <protection/>
    </xf>
    <xf numFmtId="0" fontId="7" fillId="0" borderId="271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95" xfId="0" applyFont="1" applyBorder="1" applyAlignment="1" applyProtection="1">
      <alignment horizontal="distributed" vertical="center"/>
      <protection/>
    </xf>
    <xf numFmtId="0" fontId="7" fillId="0" borderId="208" xfId="0" applyFont="1" applyBorder="1" applyAlignment="1" applyProtection="1">
      <alignment horizontal="distributed" vertical="center"/>
      <protection/>
    </xf>
    <xf numFmtId="0" fontId="7" fillId="0" borderId="194" xfId="0" applyFont="1" applyBorder="1" applyAlignment="1" applyProtection="1">
      <alignment horizontal="distributed" vertical="center"/>
      <protection/>
    </xf>
    <xf numFmtId="0" fontId="9" fillId="0" borderId="211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315" xfId="0" applyFont="1" applyBorder="1" applyAlignment="1" applyProtection="1">
      <alignment horizontal="distributed" vertical="center" wrapText="1"/>
      <protection/>
    </xf>
    <xf numFmtId="0" fontId="9" fillId="0" borderId="59" xfId="0" applyFont="1" applyBorder="1" applyAlignment="1" applyProtection="1">
      <alignment horizontal="distributed" vertical="center" wrapText="1"/>
      <protection/>
    </xf>
    <xf numFmtId="0" fontId="7" fillId="0" borderId="304" xfId="0" applyFont="1" applyBorder="1" applyAlignment="1" applyProtection="1">
      <alignment horizontal="distributed" vertical="center"/>
      <protection/>
    </xf>
    <xf numFmtId="0" fontId="7" fillId="0" borderId="305" xfId="0" applyFont="1" applyBorder="1" applyAlignment="1" applyProtection="1">
      <alignment horizontal="distributed" vertical="center"/>
      <protection/>
    </xf>
    <xf numFmtId="0" fontId="7" fillId="0" borderId="27" xfId="0" applyFont="1" applyBorder="1" applyAlignment="1" applyProtection="1">
      <alignment horizontal="distributed" vertical="center"/>
      <protection/>
    </xf>
    <xf numFmtId="0" fontId="7" fillId="0" borderId="306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34" xfId="0" applyFont="1" applyBorder="1" applyAlignment="1" applyProtection="1">
      <alignment horizontal="distributed" vertical="center"/>
      <protection/>
    </xf>
    <xf numFmtId="0" fontId="7" fillId="0" borderId="316" xfId="0" applyFont="1" applyBorder="1" applyAlignment="1" applyProtection="1">
      <alignment horizontal="center" vertical="center"/>
      <protection/>
    </xf>
    <xf numFmtId="0" fontId="7" fillId="0" borderId="316" xfId="0" applyFont="1" applyBorder="1" applyAlignment="1" applyProtection="1">
      <alignment horizontal="center" vertical="center" shrinkToFit="1"/>
      <protection/>
    </xf>
    <xf numFmtId="0" fontId="7" fillId="0" borderId="316" xfId="0" applyFont="1" applyBorder="1" applyAlignment="1" applyProtection="1">
      <alignment horizontal="center"/>
      <protection/>
    </xf>
    <xf numFmtId="0" fontId="7" fillId="0" borderId="310" xfId="0" applyFont="1" applyBorder="1" applyAlignment="1" applyProtection="1">
      <alignment horizontal="center"/>
      <protection/>
    </xf>
    <xf numFmtId="190" fontId="7" fillId="0" borderId="200" xfId="0" applyNumberFormat="1" applyFont="1" applyBorder="1" applyAlignment="1" applyProtection="1">
      <alignment horizontal="distributed" vertical="center" shrinkToFit="1"/>
      <protection/>
    </xf>
    <xf numFmtId="0" fontId="10" fillId="0" borderId="167" xfId="0" applyFont="1" applyBorder="1" applyAlignment="1" applyProtection="1">
      <alignment shrinkToFit="1"/>
      <protection/>
    </xf>
    <xf numFmtId="0" fontId="7" fillId="0" borderId="275" xfId="0" applyFont="1" applyBorder="1" applyAlignment="1" applyProtection="1">
      <alignment horizontal="distributed" vertical="center"/>
      <protection/>
    </xf>
    <xf numFmtId="0" fontId="7" fillId="0" borderId="283" xfId="0" applyFont="1" applyBorder="1" applyAlignment="1" applyProtection="1">
      <alignment horizontal="distributed" vertical="center"/>
      <protection/>
    </xf>
    <xf numFmtId="0" fontId="7" fillId="0" borderId="200" xfId="0" applyFont="1" applyBorder="1" applyAlignment="1" applyProtection="1">
      <alignment horizontal="distributed" vertical="center"/>
      <protection/>
    </xf>
    <xf numFmtId="0" fontId="7" fillId="0" borderId="308" xfId="0" applyFont="1" applyBorder="1" applyAlignment="1" applyProtection="1">
      <alignment horizontal="distributed" vertical="center"/>
      <protection/>
    </xf>
    <xf numFmtId="0" fontId="7" fillId="0" borderId="307" xfId="0" applyFont="1" applyBorder="1" applyAlignment="1" applyProtection="1">
      <alignment horizontal="distributed" vertical="center"/>
      <protection/>
    </xf>
    <xf numFmtId="0" fontId="5" fillId="0" borderId="317" xfId="0" applyFont="1" applyBorder="1" applyAlignment="1" applyProtection="1">
      <alignment horizontal="distributed" vertical="center"/>
      <protection/>
    </xf>
    <xf numFmtId="0" fontId="5" fillId="0" borderId="200" xfId="0" applyFont="1" applyBorder="1" applyAlignment="1" applyProtection="1">
      <alignment horizontal="distributed" vertical="center"/>
      <protection/>
    </xf>
    <xf numFmtId="0" fontId="6" fillId="0" borderId="276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187" fontId="3" fillId="0" borderId="305" xfId="0" applyNumberFormat="1" applyFont="1" applyBorder="1" applyAlignment="1" applyProtection="1">
      <alignment horizontal="center" vertical="center" shrinkToFit="1"/>
      <protection/>
    </xf>
    <xf numFmtId="187" fontId="3" fillId="0" borderId="318" xfId="0" applyNumberFormat="1" applyFont="1" applyBorder="1" applyAlignment="1" applyProtection="1">
      <alignment horizontal="center" vertical="center" shrinkToFit="1"/>
      <protection/>
    </xf>
    <xf numFmtId="187" fontId="3" fillId="0" borderId="10" xfId="0" applyNumberFormat="1" applyFont="1" applyBorder="1" applyAlignment="1" applyProtection="1">
      <alignment horizontal="center" vertical="center" shrinkToFit="1"/>
      <protection/>
    </xf>
    <xf numFmtId="187" fontId="3" fillId="0" borderId="319" xfId="0" applyNumberFormat="1" applyFont="1" applyBorder="1" applyAlignment="1" applyProtection="1">
      <alignment horizontal="center" vertical="center" shrinkToFit="1"/>
      <protection/>
    </xf>
    <xf numFmtId="0" fontId="2" fillId="0" borderId="195" xfId="0" applyFont="1" applyBorder="1" applyAlignment="1" applyProtection="1">
      <alignment horizontal="center" vertical="center" shrinkToFit="1"/>
      <protection/>
    </xf>
    <xf numFmtId="0" fontId="2" fillId="0" borderId="307" xfId="0" applyFont="1" applyBorder="1" applyAlignment="1" applyProtection="1">
      <alignment horizontal="center" vertical="center" shrinkToFit="1"/>
      <protection/>
    </xf>
    <xf numFmtId="0" fontId="5" fillId="0" borderId="280" xfId="0" applyFont="1" applyBorder="1" applyAlignment="1" applyProtection="1">
      <alignment horizontal="center" vertical="center" shrinkToFit="1"/>
      <protection/>
    </xf>
    <xf numFmtId="0" fontId="5" fillId="0" borderId="305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3" fillId="0" borderId="195" xfId="0" applyFont="1" applyBorder="1" applyAlignment="1" applyProtection="1">
      <alignment horizontal="center" vertical="center" shrinkToFit="1"/>
      <protection/>
    </xf>
    <xf numFmtId="0" fontId="3" fillId="0" borderId="208" xfId="0" applyFont="1" applyBorder="1" applyAlignment="1" applyProtection="1">
      <alignment horizontal="center" vertical="center" shrinkToFit="1"/>
      <protection/>
    </xf>
    <xf numFmtId="0" fontId="3" fillId="0" borderId="194" xfId="0" applyFont="1" applyBorder="1" applyAlignment="1" applyProtection="1">
      <alignment horizontal="center" vertical="center" shrinkToFit="1"/>
      <protection/>
    </xf>
    <xf numFmtId="0" fontId="6" fillId="0" borderId="30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11" xfId="0" applyFont="1" applyBorder="1" applyAlignment="1" applyProtection="1">
      <alignment horizontal="distributed" vertical="center"/>
      <protection/>
    </xf>
    <xf numFmtId="0" fontId="6" fillId="0" borderId="144" xfId="0" applyFont="1" applyBorder="1" applyAlignment="1" applyProtection="1">
      <alignment horizontal="distributed" vertical="center"/>
      <protection/>
    </xf>
    <xf numFmtId="0" fontId="6" fillId="0" borderId="306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5" fillId="0" borderId="275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94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80" xfId="0" applyFont="1" applyBorder="1" applyAlignment="1" applyProtection="1">
      <alignment horizontal="center" vertical="center" shrinkToFit="1"/>
      <protection/>
    </xf>
    <xf numFmtId="0" fontId="3" fillId="0" borderId="305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0" borderId="275" xfId="0" applyFont="1" applyBorder="1" applyAlignment="1" applyProtection="1">
      <alignment horizontal="distributed" vertical="center" shrinkToFit="1"/>
      <protection/>
    </xf>
    <xf numFmtId="0" fontId="5" fillId="0" borderId="283" xfId="0" applyFont="1" applyBorder="1" applyAlignment="1" applyProtection="1">
      <alignment horizontal="distributed" vertical="center" shrinkToFit="1"/>
      <protection/>
    </xf>
    <xf numFmtId="0" fontId="5" fillId="0" borderId="308" xfId="0" applyFont="1" applyBorder="1" applyAlignment="1" applyProtection="1">
      <alignment horizontal="distributed" vertical="center" shrinkToFit="1"/>
      <protection/>
    </xf>
    <xf numFmtId="0" fontId="13" fillId="0" borderId="0" xfId="0" applyFont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right" vertical="center"/>
      <protection/>
    </xf>
    <xf numFmtId="9" fontId="13" fillId="0" borderId="0" xfId="42" applyFont="1" applyAlignment="1" applyProtection="1">
      <alignment horizontal="left" vertical="top" shrinkToFit="1"/>
      <protection/>
    </xf>
    <xf numFmtId="0" fontId="27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6" fillId="0" borderId="211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320" xfId="0" applyFont="1" applyBorder="1" applyAlignment="1" applyProtection="1">
      <alignment horizontal="center" vertical="top"/>
      <protection/>
    </xf>
    <xf numFmtId="0" fontId="6" fillId="0" borderId="306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319" xfId="0" applyFont="1" applyBorder="1" applyAlignment="1" applyProtection="1">
      <alignment horizontal="center" vertical="top"/>
      <protection/>
    </xf>
    <xf numFmtId="0" fontId="32" fillId="0" borderId="211" xfId="0" applyFont="1" applyBorder="1" applyAlignment="1" applyProtection="1">
      <alignment horizontal="distributed" vertical="center" shrinkToFit="1"/>
      <protection/>
    </xf>
    <xf numFmtId="0" fontId="32" fillId="0" borderId="0" xfId="0" applyFont="1" applyBorder="1" applyAlignment="1" applyProtection="1">
      <alignment horizontal="distributed" vertical="center" shrinkToFit="1"/>
      <protection/>
    </xf>
    <xf numFmtId="0" fontId="32" fillId="0" borderId="320" xfId="0" applyFont="1" applyBorder="1" applyAlignment="1" applyProtection="1">
      <alignment horizontal="distributed" vertical="center" shrinkToFit="1"/>
      <protection/>
    </xf>
    <xf numFmtId="0" fontId="32" fillId="0" borderId="306" xfId="0" applyFont="1" applyBorder="1" applyAlignment="1" applyProtection="1">
      <alignment horizontal="distributed" vertical="center" shrinkToFit="1"/>
      <protection/>
    </xf>
    <xf numFmtId="0" fontId="32" fillId="0" borderId="10" xfId="0" applyFont="1" applyBorder="1" applyAlignment="1" applyProtection="1">
      <alignment horizontal="distributed" vertical="center" shrinkToFit="1"/>
      <protection/>
    </xf>
    <xf numFmtId="0" fontId="32" fillId="0" borderId="319" xfId="0" applyFont="1" applyBorder="1" applyAlignment="1" applyProtection="1">
      <alignment horizontal="distributed" vertical="center" shrinkToFit="1"/>
      <protection/>
    </xf>
    <xf numFmtId="0" fontId="7" fillId="0" borderId="318" xfId="0" applyFont="1" applyBorder="1" applyAlignment="1" applyProtection="1">
      <alignment horizontal="distributed" vertical="center"/>
      <protection/>
    </xf>
    <xf numFmtId="0" fontId="7" fillId="0" borderId="235" xfId="0" applyFont="1" applyBorder="1" applyAlignment="1" applyProtection="1">
      <alignment horizontal="center" vertical="center" shrinkToFit="1"/>
      <protection/>
    </xf>
    <xf numFmtId="0" fontId="7" fillId="0" borderId="321" xfId="0" applyFont="1" applyBorder="1" applyAlignment="1" applyProtection="1">
      <alignment horizontal="center" vertical="center" shrinkToFit="1"/>
      <protection/>
    </xf>
    <xf numFmtId="0" fontId="7" fillId="0" borderId="322" xfId="0" applyFont="1" applyBorder="1" applyAlignment="1" applyProtection="1">
      <alignment horizontal="center" vertical="center" shrinkToFit="1"/>
      <protection/>
    </xf>
    <xf numFmtId="0" fontId="6" fillId="0" borderId="304" xfId="0" applyFont="1" applyBorder="1" applyAlignment="1" applyProtection="1">
      <alignment horizontal="center" vertical="top"/>
      <protection/>
    </xf>
    <xf numFmtId="0" fontId="6" fillId="0" borderId="305" xfId="0" applyFont="1" applyBorder="1" applyAlignment="1" applyProtection="1">
      <alignment horizontal="center" vertical="top"/>
      <protection/>
    </xf>
    <xf numFmtId="0" fontId="6" fillId="0" borderId="318" xfId="0" applyFont="1" applyBorder="1" applyAlignment="1" applyProtection="1">
      <alignment horizontal="center" vertical="top"/>
      <protection/>
    </xf>
    <xf numFmtId="187" fontId="3" fillId="0" borderId="160" xfId="0" applyNumberFormat="1" applyFont="1" applyFill="1" applyBorder="1" applyAlignment="1" applyProtection="1">
      <alignment horizontal="center" vertical="center" shrinkToFit="1"/>
      <protection/>
    </xf>
    <xf numFmtId="187" fontId="3" fillId="0" borderId="66" xfId="0" applyNumberFormat="1" applyFont="1" applyFill="1" applyBorder="1" applyAlignment="1" applyProtection="1">
      <alignment horizontal="center" vertical="center" shrinkToFit="1"/>
      <protection/>
    </xf>
    <xf numFmtId="187" fontId="3" fillId="0" borderId="272" xfId="0" applyNumberFormat="1" applyFont="1" applyFill="1" applyBorder="1" applyAlignment="1" applyProtection="1">
      <alignment horizontal="center" vertical="center" shrinkToFit="1"/>
      <protection/>
    </xf>
    <xf numFmtId="187" fontId="3" fillId="0" borderId="26" xfId="0" applyNumberFormat="1" applyFont="1" applyFill="1" applyBorder="1" applyAlignment="1" applyProtection="1">
      <alignment horizontal="center" vertical="center" shrinkToFit="1"/>
      <protection/>
    </xf>
    <xf numFmtId="187" fontId="3" fillId="0" borderId="10" xfId="0" applyNumberFormat="1" applyFont="1" applyFill="1" applyBorder="1" applyAlignment="1" applyProtection="1">
      <alignment horizontal="center" vertical="center" shrinkToFit="1"/>
      <protection/>
    </xf>
    <xf numFmtId="187" fontId="3" fillId="0" borderId="319" xfId="0" applyNumberFormat="1" applyFont="1" applyFill="1" applyBorder="1" applyAlignment="1" applyProtection="1">
      <alignment horizontal="center" vertical="center" shrinkToFit="1"/>
      <protection/>
    </xf>
    <xf numFmtId="0" fontId="5" fillId="0" borderId="160" xfId="0" applyFont="1" applyBorder="1" applyAlignment="1" applyProtection="1">
      <alignment horizontal="center" vertical="center" shrinkToFit="1"/>
      <protection/>
    </xf>
    <xf numFmtId="0" fontId="5" fillId="0" borderId="66" xfId="0" applyFont="1" applyBorder="1" applyAlignment="1" applyProtection="1">
      <alignment horizontal="center" vertical="center" shrinkToFit="1"/>
      <protection/>
    </xf>
    <xf numFmtId="0" fontId="5" fillId="0" borderId="61" xfId="0" applyFont="1" applyBorder="1" applyAlignment="1" applyProtection="1">
      <alignment horizontal="center" vertical="center" shrinkToFit="1"/>
      <protection/>
    </xf>
    <xf numFmtId="0" fontId="7" fillId="0" borderId="229" xfId="0" applyFont="1" applyBorder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226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3" fillId="0" borderId="53" xfId="0" applyFont="1" applyBorder="1" applyAlignment="1" applyProtection="1">
      <alignment horizontal="distributed" vertical="center" shrinkToFit="1"/>
      <protection/>
    </xf>
    <xf numFmtId="0" fontId="3" fillId="0" borderId="54" xfId="0" applyFont="1" applyBorder="1" applyAlignment="1" applyProtection="1">
      <alignment horizontal="distributed" vertical="center" shrinkToFit="1"/>
      <protection/>
    </xf>
    <xf numFmtId="0" fontId="3" fillId="0" borderId="323" xfId="0" applyFont="1" applyBorder="1" applyAlignment="1" applyProtection="1">
      <alignment horizontal="distributed" vertical="center" shrinkToFit="1"/>
      <protection/>
    </xf>
    <xf numFmtId="0" fontId="3" fillId="0" borderId="26" xfId="0" applyFont="1" applyBorder="1" applyAlignment="1" applyProtection="1">
      <alignment horizontal="distributed" vertical="center" shrinkToFit="1"/>
      <protection/>
    </xf>
    <xf numFmtId="0" fontId="3" fillId="0" borderId="10" xfId="0" applyFont="1" applyBorder="1" applyAlignment="1" applyProtection="1">
      <alignment horizontal="distributed" vertical="center" shrinkToFit="1"/>
      <protection/>
    </xf>
    <xf numFmtId="0" fontId="3" fillId="0" borderId="319" xfId="0" applyFont="1" applyBorder="1" applyAlignment="1" applyProtection="1">
      <alignment horizontal="distributed" vertical="center" shrinkToFit="1"/>
      <protection/>
    </xf>
    <xf numFmtId="0" fontId="9" fillId="0" borderId="311" xfId="0" applyFont="1" applyBorder="1" applyAlignment="1" applyProtection="1">
      <alignment horizontal="distributed" vertical="center" wrapText="1" shrinkToFit="1"/>
      <protection/>
    </xf>
    <xf numFmtId="0" fontId="9" fillId="0" borderId="66" xfId="0" applyFont="1" applyBorder="1" applyAlignment="1" applyProtection="1">
      <alignment horizontal="distributed" vertical="center" wrapText="1" shrinkToFit="1"/>
      <protection/>
    </xf>
    <xf numFmtId="0" fontId="9" fillId="0" borderId="61" xfId="0" applyFont="1" applyBorder="1" applyAlignment="1" applyProtection="1">
      <alignment horizontal="distributed" vertical="center" wrapText="1" shrinkToFit="1"/>
      <protection/>
    </xf>
    <xf numFmtId="0" fontId="9" fillId="0" borderId="315" xfId="0" applyFont="1" applyBorder="1" applyAlignment="1" applyProtection="1">
      <alignment horizontal="distributed" vertical="center" wrapText="1" shrinkToFit="1"/>
      <protection/>
    </xf>
    <xf numFmtId="0" fontId="9" fillId="0" borderId="59" xfId="0" applyFont="1" applyBorder="1" applyAlignment="1" applyProtection="1">
      <alignment horizontal="distributed" vertical="center" wrapText="1" shrinkToFit="1"/>
      <protection/>
    </xf>
    <xf numFmtId="0" fontId="9" fillId="0" borderId="60" xfId="0" applyFont="1" applyBorder="1" applyAlignment="1" applyProtection="1">
      <alignment horizontal="distributed" vertical="center" wrapText="1" shrinkToFit="1"/>
      <protection/>
    </xf>
    <xf numFmtId="0" fontId="7" fillId="0" borderId="324" xfId="0" applyFont="1" applyBorder="1" applyAlignment="1" applyProtection="1">
      <alignment horizontal="center" vertical="center"/>
      <protection/>
    </xf>
    <xf numFmtId="0" fontId="7" fillId="0" borderId="325" xfId="0" applyFont="1" applyBorder="1" applyAlignment="1" applyProtection="1">
      <alignment horizontal="center" vertical="center" shrinkToFit="1"/>
      <protection/>
    </xf>
    <xf numFmtId="0" fontId="7" fillId="0" borderId="324" xfId="0" applyFont="1" applyBorder="1" applyAlignment="1" applyProtection="1">
      <alignment horizontal="center" vertical="center" shrinkToFit="1"/>
      <protection/>
    </xf>
    <xf numFmtId="0" fontId="7" fillId="0" borderId="310" xfId="0" applyFont="1" applyBorder="1" applyAlignment="1" applyProtection="1">
      <alignment horizontal="center" vertical="center" shrinkToFit="1"/>
      <protection/>
    </xf>
    <xf numFmtId="190" fontId="7" fillId="0" borderId="292" xfId="0" applyNumberFormat="1" applyFont="1" applyBorder="1" applyAlignment="1" applyProtection="1">
      <alignment horizontal="distributed" vertical="center" shrinkToFit="1"/>
      <protection/>
    </xf>
    <xf numFmtId="190" fontId="7" fillId="0" borderId="326" xfId="0" applyNumberFormat="1" applyFont="1" applyBorder="1" applyAlignment="1" applyProtection="1">
      <alignment horizontal="distributed" vertical="center" shrinkToFit="1"/>
      <protection/>
    </xf>
    <xf numFmtId="190" fontId="7" fillId="0" borderId="205" xfId="0" applyNumberFormat="1" applyFont="1" applyBorder="1" applyAlignment="1" applyProtection="1">
      <alignment horizontal="distributed" vertical="center" shrinkToFit="1"/>
      <protection/>
    </xf>
    <xf numFmtId="190" fontId="7" fillId="0" borderId="327" xfId="0" applyNumberFormat="1" applyFont="1" applyBorder="1" applyAlignment="1" applyProtection="1">
      <alignment horizontal="distributed" vertical="center" shrinkToFit="1"/>
      <protection/>
    </xf>
    <xf numFmtId="187" fontId="3" fillId="0" borderId="46" xfId="0" applyNumberFormat="1" applyFont="1" applyBorder="1" applyAlignment="1">
      <alignment horizontal="center" vertical="center" shrinkToFit="1"/>
    </xf>
    <xf numFmtId="187" fontId="3" fillId="0" borderId="41" xfId="0" applyNumberFormat="1" applyFont="1" applyBorder="1" applyAlignment="1">
      <alignment horizontal="center" vertical="center" shrinkToFit="1"/>
    </xf>
    <xf numFmtId="187" fontId="3" fillId="0" borderId="115" xfId="0" applyNumberFormat="1" applyFont="1" applyBorder="1" applyAlignment="1">
      <alignment horizontal="center" vertical="center" shrinkToFit="1"/>
    </xf>
    <xf numFmtId="187" fontId="3" fillId="0" borderId="169" xfId="0" applyNumberFormat="1" applyFont="1" applyBorder="1" applyAlignment="1">
      <alignment horizontal="center" vertical="center" shrinkToFit="1"/>
    </xf>
    <xf numFmtId="187" fontId="3" fillId="0" borderId="149" xfId="0" applyNumberFormat="1" applyFont="1" applyBorder="1" applyAlignment="1">
      <alignment horizontal="center" vertical="center" shrinkToFit="1"/>
    </xf>
    <xf numFmtId="187" fontId="3" fillId="0" borderId="157" xfId="0" applyNumberFormat="1" applyFont="1" applyBorder="1" applyAlignment="1">
      <alignment horizontal="center" vertical="center" shrinkToFit="1"/>
    </xf>
    <xf numFmtId="0" fontId="6" fillId="0" borderId="30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1" xfId="0" applyFont="1" applyBorder="1" applyAlignment="1">
      <alignment horizontal="distributed" vertical="center"/>
    </xf>
    <xf numFmtId="0" fontId="6" fillId="0" borderId="144" xfId="0" applyFont="1" applyBorder="1" applyAlignment="1">
      <alignment horizontal="distributed" vertical="center"/>
    </xf>
    <xf numFmtId="0" fontId="6" fillId="0" borderId="306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7" fillId="0" borderId="25" xfId="0" applyFont="1" applyBorder="1" applyAlignment="1">
      <alignment vertical="distributed" textRotation="255"/>
    </xf>
    <xf numFmtId="0" fontId="7" fillId="0" borderId="165" xfId="0" applyFont="1" applyBorder="1" applyAlignment="1">
      <alignment vertical="distributed" textRotation="255"/>
    </xf>
    <xf numFmtId="0" fontId="7" fillId="0" borderId="167" xfId="0" applyFont="1" applyBorder="1" applyAlignment="1">
      <alignment vertical="distributed" textRotation="255"/>
    </xf>
    <xf numFmtId="0" fontId="7" fillId="0" borderId="16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187" fontId="3" fillId="0" borderId="195" xfId="0" applyNumberFormat="1" applyFont="1" applyBorder="1" applyAlignment="1">
      <alignment horizontal="center" vertical="center" shrinkToFit="1"/>
    </xf>
    <xf numFmtId="187" fontId="3" fillId="0" borderId="208" xfId="0" applyNumberFormat="1" applyFont="1" applyBorder="1" applyAlignment="1">
      <alignment horizontal="center" vertical="center" shrinkToFit="1"/>
    </xf>
    <xf numFmtId="187" fontId="3" fillId="0" borderId="307" xfId="0" applyNumberFormat="1" applyFont="1" applyBorder="1" applyAlignment="1">
      <alignment horizontal="center" vertical="center" shrinkToFit="1"/>
    </xf>
    <xf numFmtId="187" fontId="3" fillId="0" borderId="301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8" xfId="0" applyFont="1" applyBorder="1" applyAlignment="1">
      <alignment horizontal="center" vertical="center" shrinkToFit="1"/>
    </xf>
    <xf numFmtId="0" fontId="3" fillId="0" borderId="194" xfId="0" applyFont="1" applyBorder="1" applyAlignment="1">
      <alignment horizontal="center" vertical="center" shrinkToFit="1"/>
    </xf>
    <xf numFmtId="187" fontId="3" fillId="0" borderId="194" xfId="0" applyNumberFormat="1" applyFont="1" applyBorder="1" applyAlignment="1">
      <alignment horizontal="center" vertical="center" shrinkToFit="1"/>
    </xf>
    <xf numFmtId="0" fontId="3" fillId="0" borderId="165" xfId="0" applyFont="1" applyBorder="1" applyAlignment="1">
      <alignment horizontal="center" vertical="center" shrinkToFit="1"/>
    </xf>
    <xf numFmtId="0" fontId="3" fillId="0" borderId="16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27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90" fontId="7" fillId="0" borderId="42" xfId="0" applyNumberFormat="1" applyFont="1" applyBorder="1" applyAlignment="1">
      <alignment horizontal="distributed" vertical="center" shrinkToFit="1"/>
    </xf>
    <xf numFmtId="190" fontId="7" fillId="0" borderId="40" xfId="0" applyNumberFormat="1" applyFont="1" applyBorder="1" applyAlignment="1">
      <alignment horizontal="distributed" vertical="center" shrinkToFit="1"/>
    </xf>
    <xf numFmtId="190" fontId="7" fillId="0" borderId="302" xfId="0" applyNumberFormat="1" applyFont="1" applyBorder="1" applyAlignment="1">
      <alignment horizontal="distributed" vertical="center" shrinkToFit="1"/>
    </xf>
    <xf numFmtId="190" fontId="7" fillId="0" borderId="292" xfId="0" applyNumberFormat="1" applyFont="1" applyBorder="1" applyAlignment="1">
      <alignment horizontal="distributed" vertical="center" shrinkToFit="1"/>
    </xf>
    <xf numFmtId="190" fontId="7" fillId="0" borderId="326" xfId="0" applyNumberFormat="1" applyFont="1" applyBorder="1" applyAlignment="1">
      <alignment horizontal="distributed" vertical="center" shrinkToFit="1"/>
    </xf>
    <xf numFmtId="190" fontId="7" fillId="0" borderId="327" xfId="0" applyNumberFormat="1" applyFont="1" applyBorder="1" applyAlignment="1">
      <alignment horizontal="distributed" vertical="center" shrinkToFit="1"/>
    </xf>
    <xf numFmtId="0" fontId="7" fillId="0" borderId="21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44" xfId="0" applyFont="1" applyBorder="1" applyAlignment="1">
      <alignment horizontal="distributed" vertical="center" wrapText="1"/>
    </xf>
    <xf numFmtId="0" fontId="7" fillId="0" borderId="306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3" fillId="0" borderId="149" xfId="0" applyFont="1" applyBorder="1" applyAlignment="1">
      <alignment horizontal="center" vertical="center" shrinkToFit="1"/>
    </xf>
    <xf numFmtId="0" fontId="3" fillId="0" borderId="157" xfId="0" applyFont="1" applyBorder="1" applyAlignment="1">
      <alignment horizontal="center" vertical="center" shrinkToFit="1"/>
    </xf>
    <xf numFmtId="0" fontId="7" fillId="0" borderId="311" xfId="0" applyFont="1" applyBorder="1" applyAlignment="1">
      <alignment horizontal="distributed" vertical="center" wrapText="1"/>
    </xf>
    <xf numFmtId="0" fontId="7" fillId="0" borderId="66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309" xfId="0" applyFont="1" applyBorder="1" applyAlignment="1">
      <alignment horizontal="distributed" vertical="center" wrapText="1"/>
    </xf>
    <xf numFmtId="0" fontId="7" fillId="0" borderId="153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3" fillId="0" borderId="158" xfId="0" applyFont="1" applyBorder="1" applyAlignment="1">
      <alignment horizontal="center" vertical="center" shrinkToFit="1"/>
    </xf>
    <xf numFmtId="190" fontId="7" fillId="0" borderId="275" xfId="0" applyNumberFormat="1" applyFont="1" applyBorder="1" applyAlignment="1">
      <alignment horizontal="distributed" vertical="center" shrinkToFit="1"/>
    </xf>
    <xf numFmtId="190" fontId="7" fillId="0" borderId="283" xfId="0" applyNumberFormat="1" applyFont="1" applyBorder="1" applyAlignment="1">
      <alignment horizontal="distributed" vertical="center" shrinkToFit="1"/>
    </xf>
    <xf numFmtId="190" fontId="7" fillId="0" borderId="308" xfId="0" applyNumberFormat="1" applyFont="1" applyBorder="1" applyAlignment="1">
      <alignment horizontal="distributed" vertical="center" shrinkToFit="1"/>
    </xf>
    <xf numFmtId="0" fontId="7" fillId="0" borderId="315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 wrapText="1"/>
    </xf>
    <xf numFmtId="0" fontId="7" fillId="0" borderId="60" xfId="0" applyFont="1" applyBorder="1" applyAlignment="1">
      <alignment horizontal="distributed" vertical="center" wrapText="1"/>
    </xf>
    <xf numFmtId="0" fontId="3" fillId="0" borderId="271" xfId="0" applyFont="1" applyBorder="1" applyAlignment="1">
      <alignment horizontal="center" vertical="center" shrinkToFit="1"/>
    </xf>
    <xf numFmtId="0" fontId="7" fillId="0" borderId="283" xfId="0" applyFont="1" applyBorder="1" applyAlignment="1">
      <alignment horizontal="center" vertical="center" shrinkToFit="1"/>
    </xf>
    <xf numFmtId="0" fontId="7" fillId="0" borderId="200" xfId="0" applyFont="1" applyBorder="1" applyAlignment="1">
      <alignment horizontal="center" vertical="center" shrinkToFit="1"/>
    </xf>
    <xf numFmtId="0" fontId="7" fillId="0" borderId="3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5" xfId="0" applyFont="1" applyBorder="1" applyAlignment="1">
      <alignment horizontal="distributed" vertical="center"/>
    </xf>
    <xf numFmtId="0" fontId="7" fillId="0" borderId="283" xfId="0" applyFont="1" applyBorder="1" applyAlignment="1">
      <alignment horizontal="distributed" vertical="center"/>
    </xf>
    <xf numFmtId="0" fontId="7" fillId="0" borderId="308" xfId="0" applyFont="1" applyBorder="1" applyAlignment="1">
      <alignment horizontal="distributed" vertical="center"/>
    </xf>
    <xf numFmtId="0" fontId="7" fillId="0" borderId="200" xfId="0" applyFont="1" applyBorder="1" applyAlignment="1">
      <alignment horizontal="distributed" vertical="center"/>
    </xf>
    <xf numFmtId="0" fontId="7" fillId="0" borderId="208" xfId="0" applyFont="1" applyBorder="1" applyAlignment="1">
      <alignment horizontal="distributed" vertical="center"/>
    </xf>
    <xf numFmtId="0" fontId="7" fillId="0" borderId="194" xfId="0" applyFont="1" applyBorder="1" applyAlignment="1">
      <alignment horizontal="distributed" vertical="center"/>
    </xf>
    <xf numFmtId="0" fontId="7" fillId="0" borderId="195" xfId="0" applyFont="1" applyBorder="1" applyAlignment="1">
      <alignment horizontal="distributed" vertical="center"/>
    </xf>
    <xf numFmtId="0" fontId="7" fillId="0" borderId="307" xfId="0" applyFont="1" applyBorder="1" applyAlignment="1">
      <alignment horizontal="distributed" vertical="center"/>
    </xf>
    <xf numFmtId="0" fontId="7" fillId="0" borderId="316" xfId="0" applyFont="1" applyBorder="1" applyAlignment="1">
      <alignment horizontal="center"/>
    </xf>
    <xf numFmtId="0" fontId="7" fillId="0" borderId="310" xfId="0" applyFont="1" applyBorder="1" applyAlignment="1">
      <alignment horizontal="center"/>
    </xf>
    <xf numFmtId="0" fontId="7" fillId="0" borderId="304" xfId="0" applyFont="1" applyBorder="1" applyAlignment="1">
      <alignment horizontal="distributed" vertical="center"/>
    </xf>
    <xf numFmtId="0" fontId="7" fillId="0" borderId="305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30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16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7" fontId="3" fillId="0" borderId="305" xfId="0" applyNumberFormat="1" applyFont="1" applyBorder="1" applyAlignment="1">
      <alignment horizontal="distributed" vertical="center" shrinkToFit="1"/>
    </xf>
    <xf numFmtId="187" fontId="3" fillId="0" borderId="318" xfId="0" applyNumberFormat="1" applyFont="1" applyBorder="1" applyAlignment="1">
      <alignment horizontal="distributed" vertical="center" shrinkToFit="1"/>
    </xf>
    <xf numFmtId="187" fontId="3" fillId="0" borderId="10" xfId="0" applyNumberFormat="1" applyFont="1" applyBorder="1" applyAlignment="1">
      <alignment horizontal="distributed" vertical="center" shrinkToFit="1"/>
    </xf>
    <xf numFmtId="187" fontId="3" fillId="0" borderId="319" xfId="0" applyNumberFormat="1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319" xfId="0" applyFont="1" applyBorder="1" applyAlignment="1">
      <alignment horizontal="distributed" vertical="center" shrinkToFit="1"/>
    </xf>
    <xf numFmtId="0" fontId="7" fillId="0" borderId="275" xfId="0" applyFont="1" applyBorder="1" applyAlignment="1">
      <alignment horizontal="center" vertical="center" shrinkToFit="1"/>
    </xf>
    <xf numFmtId="0" fontId="3" fillId="0" borderId="280" xfId="0" applyFont="1" applyBorder="1" applyAlignment="1">
      <alignment horizontal="center" vertical="center" shrinkToFit="1"/>
    </xf>
    <xf numFmtId="0" fontId="3" fillId="0" borderId="30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275" xfId="0" applyFont="1" applyBorder="1" applyAlignment="1">
      <alignment horizontal="distributed" vertical="center"/>
    </xf>
    <xf numFmtId="0" fontId="5" fillId="0" borderId="283" xfId="0" applyFont="1" applyBorder="1" applyAlignment="1">
      <alignment horizontal="distributed" vertical="center"/>
    </xf>
    <xf numFmtId="0" fontId="5" fillId="0" borderId="308" xfId="0" applyFont="1" applyBorder="1" applyAlignment="1">
      <alignment horizontal="distributed" vertical="center"/>
    </xf>
    <xf numFmtId="0" fontId="7" fillId="0" borderId="22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3" fillId="0" borderId="195" xfId="0" applyFont="1" applyBorder="1" applyAlignment="1">
      <alignment horizontal="center" vertical="center" shrinkToFit="1"/>
    </xf>
    <xf numFmtId="0" fontId="3" fillId="0" borderId="14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320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319" xfId="0" applyFont="1" applyBorder="1" applyAlignment="1">
      <alignment horizontal="distributed" vertical="center" shrinkToFit="1"/>
    </xf>
    <xf numFmtId="0" fontId="7" fillId="0" borderId="14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4" xfId="0" applyFont="1" applyBorder="1" applyAlignment="1">
      <alignment horizontal="center" vertical="center" shrinkToFit="1"/>
    </xf>
    <xf numFmtId="187" fontId="3" fillId="0" borderId="160" xfId="0" applyNumberFormat="1" applyFont="1" applyBorder="1" applyAlignment="1">
      <alignment horizontal="distributed" vertical="center" shrinkToFit="1"/>
    </xf>
    <xf numFmtId="187" fontId="3" fillId="0" borderId="66" xfId="0" applyNumberFormat="1" applyFont="1" applyBorder="1" applyAlignment="1">
      <alignment horizontal="distributed" vertical="center" shrinkToFit="1"/>
    </xf>
    <xf numFmtId="187" fontId="3" fillId="0" borderId="272" xfId="0" applyNumberFormat="1" applyFont="1" applyBorder="1" applyAlignment="1">
      <alignment horizontal="distributed" vertical="center" shrinkToFit="1"/>
    </xf>
    <xf numFmtId="187" fontId="3" fillId="0" borderId="26" xfId="0" applyNumberFormat="1" applyFont="1" applyBorder="1" applyAlignment="1">
      <alignment horizontal="distributed" vertical="center" shrinkToFit="1"/>
    </xf>
    <xf numFmtId="187" fontId="3" fillId="0" borderId="303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/>
    </xf>
    <xf numFmtId="0" fontId="14" fillId="0" borderId="0" xfId="0" applyFont="1" applyBorder="1" applyAlignment="1">
      <alignment horizontal="right" vertical="center"/>
    </xf>
    <xf numFmtId="9" fontId="13" fillId="0" borderId="0" xfId="42" applyFont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2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20" xfId="0" applyFont="1" applyBorder="1" applyAlignment="1">
      <alignment horizontal="center" vertical="top"/>
    </xf>
    <xf numFmtId="0" fontId="6" fillId="0" borderId="30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19" xfId="0" applyFont="1" applyBorder="1" applyAlignment="1">
      <alignment horizontal="center" vertical="top"/>
    </xf>
    <xf numFmtId="0" fontId="32" fillId="0" borderId="211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320" xfId="0" applyFont="1" applyBorder="1" applyAlignment="1">
      <alignment horizontal="distributed" vertical="center"/>
    </xf>
    <xf numFmtId="0" fontId="32" fillId="0" borderId="306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32" fillId="0" borderId="319" xfId="0" applyFont="1" applyBorder="1" applyAlignment="1">
      <alignment horizontal="distributed" vertical="center"/>
    </xf>
    <xf numFmtId="0" fontId="6" fillId="0" borderId="304" xfId="0" applyFont="1" applyBorder="1" applyAlignment="1">
      <alignment horizontal="center" vertical="top"/>
    </xf>
    <xf numFmtId="0" fontId="6" fillId="0" borderId="305" xfId="0" applyFont="1" applyBorder="1" applyAlignment="1">
      <alignment horizontal="center" vertical="top"/>
    </xf>
    <xf numFmtId="0" fontId="6" fillId="0" borderId="318" xfId="0" applyFont="1" applyBorder="1" applyAlignment="1">
      <alignment horizontal="center" vertical="top"/>
    </xf>
    <xf numFmtId="0" fontId="6" fillId="0" borderId="305" xfId="0" applyFont="1" applyBorder="1" applyAlignment="1">
      <alignment horizontal="distributed" vertical="center"/>
    </xf>
    <xf numFmtId="0" fontId="6" fillId="0" borderId="318" xfId="0" applyFont="1" applyBorder="1" applyAlignment="1">
      <alignment horizontal="distributed" vertical="center"/>
    </xf>
    <xf numFmtId="0" fontId="7" fillId="0" borderId="280" xfId="0" applyFont="1" applyBorder="1" applyAlignment="1">
      <alignment horizontal="center" vertical="center" shrinkToFit="1"/>
    </xf>
    <xf numFmtId="0" fontId="7" fillId="0" borderId="30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1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190" fontId="7" fillId="0" borderId="200" xfId="0" applyNumberFormat="1" applyFont="1" applyBorder="1" applyAlignment="1">
      <alignment horizontal="distributed" vertical="center" shrinkToFit="1"/>
    </xf>
    <xf numFmtId="190" fontId="7" fillId="0" borderId="119" xfId="0" applyNumberFormat="1" applyFont="1" applyBorder="1" applyAlignment="1">
      <alignment horizontal="distributed" vertical="center" shrinkToFit="1"/>
    </xf>
    <xf numFmtId="0" fontId="7" fillId="0" borderId="324" xfId="0" applyFont="1" applyBorder="1" applyAlignment="1">
      <alignment horizontal="center" vertical="center"/>
    </xf>
    <xf numFmtId="0" fontId="7" fillId="0" borderId="324" xfId="0" applyFont="1" applyBorder="1" applyAlignment="1">
      <alignment horizontal="center" vertical="center" shrinkToFit="1"/>
    </xf>
    <xf numFmtId="0" fontId="7" fillId="0" borderId="310" xfId="0" applyFont="1" applyBorder="1" applyAlignment="1">
      <alignment horizontal="center" vertical="center"/>
    </xf>
    <xf numFmtId="0" fontId="7" fillId="0" borderId="310" xfId="0" applyFont="1" applyBorder="1" applyAlignment="1">
      <alignment horizontal="center" vertical="center" shrinkToFit="1"/>
    </xf>
    <xf numFmtId="0" fontId="7" fillId="0" borderId="328" xfId="0" applyFont="1" applyBorder="1" applyAlignment="1">
      <alignment horizontal="center" vertical="center"/>
    </xf>
    <xf numFmtId="0" fontId="7" fillId="0" borderId="328" xfId="0" applyFont="1" applyBorder="1" applyAlignment="1">
      <alignment horizontal="center" vertical="center" shrinkToFit="1"/>
    </xf>
    <xf numFmtId="190" fontId="7" fillId="0" borderId="205" xfId="0" applyNumberFormat="1" applyFont="1" applyBorder="1" applyAlignment="1">
      <alignment horizontal="distributed" vertical="center" shrinkToFit="1"/>
    </xf>
    <xf numFmtId="0" fontId="7" fillId="0" borderId="329" xfId="0" applyFont="1" applyBorder="1" applyAlignment="1" applyProtection="1">
      <alignment horizontal="distributed" vertical="center" shrinkToFit="1"/>
      <protection/>
    </xf>
    <xf numFmtId="0" fontId="7" fillId="0" borderId="199" xfId="0" applyFont="1" applyBorder="1" applyAlignment="1" applyProtection="1">
      <alignment horizontal="distributed" vertical="center" shrinkToFit="1"/>
      <protection/>
    </xf>
    <xf numFmtId="0" fontId="7" fillId="0" borderId="29" xfId="0" applyFont="1" applyBorder="1" applyAlignment="1" applyProtection="1">
      <alignment horizontal="distributed" vertical="center" shrinkToFit="1"/>
      <protection/>
    </xf>
    <xf numFmtId="0" fontId="2" fillId="0" borderId="19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distributed" vertical="center" shrinkToFit="1"/>
      <protection/>
    </xf>
    <xf numFmtId="0" fontId="2" fillId="0" borderId="199" xfId="0" applyFont="1" applyBorder="1" applyAlignment="1" applyProtection="1">
      <alignment horizontal="distributed" vertical="center" shrinkToFit="1"/>
      <protection/>
    </xf>
    <xf numFmtId="0" fontId="2" fillId="0" borderId="29" xfId="0" applyFont="1" applyBorder="1" applyAlignment="1" applyProtection="1">
      <alignment horizontal="distributed" vertical="center" shrinkToFit="1"/>
      <protection/>
    </xf>
    <xf numFmtId="0" fontId="7" fillId="0" borderId="304" xfId="0" applyFont="1" applyBorder="1" applyAlignment="1" applyProtection="1">
      <alignment horizontal="distributed" vertical="center" shrinkToFit="1"/>
      <protection/>
    </xf>
    <xf numFmtId="0" fontId="7" fillId="0" borderId="305" xfId="0" applyFont="1" applyBorder="1" applyAlignment="1" applyProtection="1">
      <alignment horizontal="distributed" vertical="center" shrinkToFit="1"/>
      <protection/>
    </xf>
    <xf numFmtId="0" fontId="7" fillId="0" borderId="27" xfId="0" applyFont="1" applyBorder="1" applyAlignment="1" applyProtection="1">
      <alignment horizontal="distributed" vertical="center" shrinkToFit="1"/>
      <protection/>
    </xf>
    <xf numFmtId="0" fontId="7" fillId="0" borderId="211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144" xfId="0" applyFont="1" applyBorder="1" applyAlignment="1" applyProtection="1">
      <alignment horizontal="distributed" vertical="center" shrinkToFit="1"/>
      <protection/>
    </xf>
    <xf numFmtId="0" fontId="7" fillId="0" borderId="306" xfId="0" applyFont="1" applyBorder="1" applyAlignment="1" applyProtection="1">
      <alignment horizontal="distributed" vertical="center" shrinkToFit="1"/>
      <protection/>
    </xf>
    <xf numFmtId="0" fontId="7" fillId="0" borderId="10" xfId="0" applyFont="1" applyBorder="1" applyAlignment="1" applyProtection="1">
      <alignment horizontal="distributed" vertical="center" shrinkToFit="1"/>
      <protection/>
    </xf>
    <xf numFmtId="0" fontId="7" fillId="0" borderId="34" xfId="0" applyFont="1" applyBorder="1" applyAlignment="1" applyProtection="1">
      <alignment horizontal="distributed" vertical="center" shrinkToFit="1"/>
      <protection/>
    </xf>
    <xf numFmtId="0" fontId="2" fillId="0" borderId="271" xfId="0" applyFont="1" applyBorder="1" applyAlignment="1" applyProtection="1">
      <alignment horizontal="distributed" vertical="center" shrinkToFit="1"/>
      <protection/>
    </xf>
    <xf numFmtId="0" fontId="2" fillId="0" borderId="11" xfId="0" applyFont="1" applyBorder="1" applyAlignment="1" applyProtection="1">
      <alignment horizontal="distributed" vertical="center" shrinkToFit="1"/>
      <protection/>
    </xf>
    <xf numFmtId="0" fontId="2" fillId="0" borderId="280" xfId="0" applyFont="1" applyBorder="1" applyAlignment="1" applyProtection="1">
      <alignment horizontal="distributed" vertical="center" shrinkToFit="1"/>
      <protection/>
    </xf>
    <xf numFmtId="0" fontId="2" fillId="0" borderId="305" xfId="0" applyFont="1" applyBorder="1" applyAlignment="1" applyProtection="1">
      <alignment horizontal="distributed" vertical="center" shrinkToFit="1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26" xfId="0" applyFont="1" applyBorder="1" applyAlignment="1" applyProtection="1">
      <alignment horizontal="distributed" vertical="center" shrinkToFit="1"/>
      <protection/>
    </xf>
    <xf numFmtId="0" fontId="2" fillId="0" borderId="10" xfId="0" applyFont="1" applyBorder="1" applyAlignment="1" applyProtection="1">
      <alignment horizontal="distributed" vertical="center" shrinkToFit="1"/>
      <protection/>
    </xf>
    <xf numFmtId="0" fontId="2" fillId="0" borderId="34" xfId="0" applyFont="1" applyBorder="1" applyAlignment="1" applyProtection="1">
      <alignment horizontal="distributed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2" fillId="0" borderId="26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81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0" borderId="278" xfId="0" applyFont="1" applyBorder="1" applyAlignment="1" applyProtection="1">
      <alignment horizontal="center" vertical="center" shrinkToFit="1"/>
      <protection/>
    </xf>
    <xf numFmtId="0" fontId="7" fillId="0" borderId="315" xfId="0" applyFont="1" applyBorder="1" applyAlignment="1" applyProtection="1">
      <alignment horizontal="distributed" vertical="center" shrinkToFit="1"/>
      <protection/>
    </xf>
    <xf numFmtId="0" fontId="7" fillId="0" borderId="59" xfId="0" applyFont="1" applyBorder="1" applyAlignment="1" applyProtection="1">
      <alignment horizontal="distributed" vertical="center" shrinkToFit="1"/>
      <protection/>
    </xf>
    <xf numFmtId="0" fontId="7" fillId="0" borderId="60" xfId="0" applyFont="1" applyBorder="1" applyAlignment="1" applyProtection="1">
      <alignment horizontal="distributed" vertical="center" shrinkToFit="1"/>
      <protection/>
    </xf>
    <xf numFmtId="0" fontId="2" fillId="0" borderId="318" xfId="0" applyFont="1" applyBorder="1" applyAlignment="1" applyProtection="1">
      <alignment horizontal="distributed" vertical="center" shrinkToFit="1"/>
      <protection/>
    </xf>
    <xf numFmtId="0" fontId="2" fillId="0" borderId="319" xfId="0" applyFont="1" applyBorder="1" applyAlignment="1" applyProtection="1">
      <alignment horizontal="distributed" vertical="center" shrinkToFit="1"/>
      <protection/>
    </xf>
    <xf numFmtId="0" fontId="2" fillId="0" borderId="304" xfId="0" applyFont="1" applyBorder="1" applyAlignment="1" applyProtection="1">
      <alignment horizontal="distributed" vertical="center" shrinkToFit="1"/>
      <protection/>
    </xf>
    <xf numFmtId="0" fontId="2" fillId="0" borderId="306" xfId="0" applyFont="1" applyBorder="1" applyAlignment="1" applyProtection="1">
      <alignment horizontal="distributed" vertical="center" shrinkToFit="1"/>
      <protection/>
    </xf>
    <xf numFmtId="0" fontId="2" fillId="0" borderId="280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145" xfId="0" applyFont="1" applyBorder="1" applyAlignment="1" applyProtection="1">
      <alignment horizontal="center" vertical="center" shrinkToFit="1"/>
      <protection/>
    </xf>
    <xf numFmtId="0" fontId="2" fillId="0" borderId="144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330" xfId="0" applyFont="1" applyBorder="1" applyAlignment="1" applyProtection="1">
      <alignment horizontal="center" vertical="center" shrinkToFit="1"/>
      <protection/>
    </xf>
    <xf numFmtId="0" fontId="2" fillId="0" borderId="331" xfId="0" applyFont="1" applyBorder="1" applyAlignment="1" applyProtection="1">
      <alignment horizontal="center" vertical="center" shrinkToFit="1"/>
      <protection/>
    </xf>
    <xf numFmtId="0" fontId="2" fillId="0" borderId="305" xfId="0" applyFont="1" applyBorder="1" applyAlignment="1" applyProtection="1">
      <alignment horizontal="center" vertical="center" shrinkToFit="1"/>
      <protection/>
    </xf>
    <xf numFmtId="0" fontId="2" fillId="0" borderId="282" xfId="0" applyFont="1" applyBorder="1" applyAlignment="1" applyProtection="1">
      <alignment horizontal="center" vertical="center" shrinkToFit="1"/>
      <protection/>
    </xf>
    <xf numFmtId="0" fontId="2" fillId="0" borderId="332" xfId="0" applyFont="1" applyBorder="1" applyAlignment="1" applyProtection="1">
      <alignment horizontal="center" vertical="center" shrinkToFit="1"/>
      <protection/>
    </xf>
    <xf numFmtId="0" fontId="2" fillId="0" borderId="202" xfId="0" applyFont="1" applyBorder="1" applyAlignment="1" applyProtection="1">
      <alignment horizontal="center" vertical="center" shrinkToFit="1"/>
      <protection/>
    </xf>
    <xf numFmtId="0" fontId="2" fillId="0" borderId="203" xfId="0" applyFont="1" applyBorder="1" applyAlignment="1" applyProtection="1">
      <alignment horizontal="center" vertical="center" shrinkToFit="1"/>
      <protection/>
    </xf>
    <xf numFmtId="0" fontId="2" fillId="0" borderId="333" xfId="0" applyFont="1" applyBorder="1" applyAlignment="1" applyProtection="1">
      <alignment horizontal="center" vertical="center" shrinkToFit="1"/>
      <protection/>
    </xf>
    <xf numFmtId="0" fontId="2" fillId="0" borderId="332" xfId="0" applyFont="1" applyBorder="1" applyAlignment="1" applyProtection="1">
      <alignment horizontal="distributed" vertical="center" shrinkToFit="1"/>
      <protection/>
    </xf>
    <xf numFmtId="0" fontId="2" fillId="0" borderId="202" xfId="0" applyFont="1" applyBorder="1" applyAlignment="1" applyProtection="1">
      <alignment horizontal="distributed" vertical="center" shrinkToFit="1"/>
      <protection/>
    </xf>
    <xf numFmtId="0" fontId="2" fillId="0" borderId="201" xfId="0" applyFont="1" applyBorder="1" applyAlignment="1" applyProtection="1">
      <alignment horizontal="distributed" vertical="center" shrinkToFit="1"/>
      <protection/>
    </xf>
    <xf numFmtId="0" fontId="2" fillId="0" borderId="210" xfId="0" applyFont="1" applyBorder="1" applyAlignment="1" applyProtection="1">
      <alignment horizontal="distributed" vertical="center" shrinkToFit="1"/>
      <protection/>
    </xf>
    <xf numFmtId="0" fontId="7" fillId="0" borderId="19" xfId="0" applyFont="1" applyBorder="1" applyAlignment="1" applyProtection="1">
      <alignment horizontal="left" vertical="center" shrinkToFit="1"/>
      <protection/>
    </xf>
    <xf numFmtId="0" fontId="7" fillId="0" borderId="199" xfId="0" applyFont="1" applyBorder="1" applyAlignment="1" applyProtection="1">
      <alignment horizontal="left" vertical="center" shrinkToFit="1"/>
      <protection/>
    </xf>
    <xf numFmtId="0" fontId="7" fillId="0" borderId="334" xfId="0" applyFont="1" applyBorder="1" applyAlignment="1" applyProtection="1">
      <alignment horizontal="left" vertical="center" shrinkToFit="1"/>
      <protection/>
    </xf>
    <xf numFmtId="176" fontId="2" fillId="0" borderId="19" xfId="0" applyNumberFormat="1" applyFont="1" applyBorder="1" applyAlignment="1" applyProtection="1">
      <alignment horizontal="center" vertical="center" shrinkToFit="1"/>
      <protection/>
    </xf>
    <xf numFmtId="176" fontId="2" fillId="0" borderId="199" xfId="0" applyNumberFormat="1" applyFont="1" applyBorder="1" applyAlignment="1" applyProtection="1">
      <alignment horizontal="center" vertical="center" shrinkToFit="1"/>
      <protection/>
    </xf>
    <xf numFmtId="176" fontId="2" fillId="0" borderId="29" xfId="0" applyNumberFormat="1" applyFont="1" applyBorder="1" applyAlignment="1" applyProtection="1">
      <alignment horizontal="center" vertical="center" shrinkToFit="1"/>
      <protection/>
    </xf>
    <xf numFmtId="0" fontId="2" fillId="0" borderId="335" xfId="0" applyFont="1" applyBorder="1" applyAlignment="1" applyProtection="1">
      <alignment horizontal="distributed" vertical="center" shrinkToFit="1"/>
      <protection/>
    </xf>
    <xf numFmtId="0" fontId="2" fillId="0" borderId="336" xfId="0" applyFont="1" applyBorder="1" applyAlignment="1" applyProtection="1">
      <alignment horizontal="distributed" vertical="center" shrinkToFit="1"/>
      <protection/>
    </xf>
    <xf numFmtId="0" fontId="2" fillId="0" borderId="330" xfId="0" applyFont="1" applyBorder="1" applyAlignment="1" applyProtection="1">
      <alignment horizontal="distributed" vertical="center" shrinkToFit="1"/>
      <protection/>
    </xf>
    <xf numFmtId="0" fontId="2" fillId="0" borderId="331" xfId="0" applyFont="1" applyBorder="1" applyAlignment="1" applyProtection="1">
      <alignment horizontal="distributed" vertical="center" shrinkToFit="1"/>
      <protection/>
    </xf>
    <xf numFmtId="0" fontId="2" fillId="0" borderId="333" xfId="0" applyFont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 applyProtection="1">
      <alignment horizontal="center" vertical="top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distributed" vertical="center" shrinkToFit="1"/>
      <protection/>
    </xf>
    <xf numFmtId="0" fontId="2" fillId="0" borderId="29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7" fillId="0" borderId="237" xfId="0" applyFont="1" applyBorder="1" applyAlignment="1" applyProtection="1">
      <alignment horizontal="center" shrinkToFit="1"/>
      <protection/>
    </xf>
    <xf numFmtId="0" fontId="7" fillId="0" borderId="312" xfId="0" applyFont="1" applyBorder="1" applyAlignment="1" applyProtection="1">
      <alignment horizontal="center" shrinkToFit="1"/>
      <protection/>
    </xf>
    <xf numFmtId="0" fontId="7" fillId="0" borderId="313" xfId="0" applyFont="1" applyBorder="1" applyAlignment="1" applyProtection="1">
      <alignment horizontal="center" shrinkToFit="1"/>
      <protection/>
    </xf>
    <xf numFmtId="0" fontId="7" fillId="0" borderId="256" xfId="0" applyFont="1" applyBorder="1" applyAlignment="1" applyProtection="1">
      <alignment horizontal="center" shrinkToFit="1"/>
      <protection/>
    </xf>
    <xf numFmtId="0" fontId="7" fillId="0" borderId="251" xfId="0" applyFont="1" applyBorder="1" applyAlignment="1" applyProtection="1">
      <alignment horizontal="center" shrinkToFit="1"/>
      <protection/>
    </xf>
    <xf numFmtId="0" fontId="7" fillId="0" borderId="314" xfId="0" applyFont="1" applyBorder="1" applyAlignment="1" applyProtection="1">
      <alignment horizontal="center" shrinkToFit="1"/>
      <protection/>
    </xf>
    <xf numFmtId="176" fontId="7" fillId="0" borderId="59" xfId="0" applyNumberFormat="1" applyFont="1" applyFill="1" applyBorder="1" applyAlignment="1" applyProtection="1">
      <alignment horizontal="center" vertical="center" shrinkToFit="1"/>
      <protection/>
    </xf>
    <xf numFmtId="176" fontId="7" fillId="0" borderId="60" xfId="0" applyNumberFormat="1" applyFont="1" applyFill="1" applyBorder="1" applyAlignment="1" applyProtection="1">
      <alignment horizontal="center" vertical="center" shrinkToFit="1"/>
      <protection/>
    </xf>
    <xf numFmtId="176" fontId="7" fillId="0" borderId="10" xfId="0" applyNumberFormat="1" applyFont="1" applyFill="1" applyBorder="1" applyAlignment="1" applyProtection="1">
      <alignment horizontal="center" vertical="center" shrinkToFit="1"/>
      <protection/>
    </xf>
    <xf numFmtId="176" fontId="7" fillId="0" borderId="34" xfId="0" applyNumberFormat="1" applyFont="1" applyFill="1" applyBorder="1" applyAlignment="1" applyProtection="1">
      <alignment horizontal="center" vertic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34" xfId="0" applyNumberFormat="1" applyFont="1" applyFill="1" applyBorder="1" applyAlignment="1" applyProtection="1">
      <alignment horizontal="center" shrinkToFit="1"/>
      <protection/>
    </xf>
    <xf numFmtId="185" fontId="7" fillId="0" borderId="160" xfId="0" applyNumberFormat="1" applyFont="1" applyFill="1" applyBorder="1" applyAlignment="1" applyProtection="1">
      <alignment horizontal="right" vertical="center" shrinkToFit="1"/>
      <protection/>
    </xf>
    <xf numFmtId="185" fontId="7" fillId="0" borderId="66" xfId="0" applyNumberFormat="1" applyFont="1" applyFill="1" applyBorder="1" applyAlignment="1" applyProtection="1">
      <alignment horizontal="right" vertical="center" shrinkToFit="1"/>
      <protection/>
    </xf>
    <xf numFmtId="0" fontId="7" fillId="0" borderId="306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2" fillId="0" borderId="337" xfId="0" applyFont="1" applyBorder="1" applyAlignment="1" applyProtection="1">
      <alignment horizontal="distributed" vertical="center" shrinkToFit="1"/>
      <protection/>
    </xf>
    <xf numFmtId="0" fontId="2" fillId="0" borderId="338" xfId="0" applyFont="1" applyBorder="1" applyAlignment="1" applyProtection="1">
      <alignment horizontal="distributed" vertical="center" shrinkToFit="1"/>
      <protection/>
    </xf>
    <xf numFmtId="0" fontId="2" fillId="0" borderId="203" xfId="0" applyFont="1" applyBorder="1" applyAlignment="1" applyProtection="1">
      <alignment horizontal="distributed" vertical="center" shrinkToFit="1"/>
      <protection/>
    </xf>
    <xf numFmtId="0" fontId="28" fillId="0" borderId="0" xfId="0" applyFont="1" applyAlignment="1" applyProtection="1">
      <alignment horizontal="center" vertical="center" shrinkToFit="1"/>
      <protection/>
    </xf>
    <xf numFmtId="0" fontId="7" fillId="0" borderId="306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2" fillId="0" borderId="280" xfId="0" applyFont="1" applyFill="1" applyBorder="1" applyAlignment="1" applyProtection="1">
      <alignment horizontal="distributed" vertical="center" shrinkToFit="1"/>
      <protection/>
    </xf>
    <xf numFmtId="0" fontId="2" fillId="0" borderId="305" xfId="0" applyFont="1" applyFill="1" applyBorder="1" applyAlignment="1" applyProtection="1">
      <alignment horizontal="distributed" vertical="center" shrinkToFit="1"/>
      <protection/>
    </xf>
    <xf numFmtId="0" fontId="2" fillId="0" borderId="145" xfId="0" applyFont="1" applyFill="1" applyBorder="1" applyAlignment="1" applyProtection="1">
      <alignment horizontal="distributed" vertical="center" shrinkToFit="1"/>
      <protection/>
    </xf>
    <xf numFmtId="0" fontId="2" fillId="0" borderId="0" xfId="0" applyFont="1" applyFill="1" applyBorder="1" applyAlignment="1" applyProtection="1">
      <alignment horizontal="distributed" vertical="center" shrinkToFit="1"/>
      <protection/>
    </xf>
    <xf numFmtId="0" fontId="2" fillId="0" borderId="16" xfId="0" applyFont="1" applyFill="1" applyBorder="1" applyAlignment="1" applyProtection="1">
      <alignment horizontal="distributed" vertical="center" shrinkToFit="1"/>
      <protection/>
    </xf>
    <xf numFmtId="0" fontId="2" fillId="0" borderId="59" xfId="0" applyFont="1" applyFill="1" applyBorder="1" applyAlignment="1" applyProtection="1">
      <alignment horizontal="distributed" vertical="center" shrinkToFit="1"/>
      <protection/>
    </xf>
    <xf numFmtId="178" fontId="2" fillId="0" borderId="339" xfId="0" applyNumberFormat="1" applyFont="1" applyBorder="1" applyAlignment="1" applyProtection="1">
      <alignment horizontal="center" vertical="center" shrinkToFit="1"/>
      <protection/>
    </xf>
    <xf numFmtId="178" fontId="2" fillId="0" borderId="340" xfId="0" applyNumberFormat="1" applyFont="1" applyBorder="1" applyAlignment="1" applyProtection="1">
      <alignment horizontal="center" vertical="center" shrinkToFit="1"/>
      <protection/>
    </xf>
    <xf numFmtId="180" fontId="2" fillId="0" borderId="341" xfId="0" applyNumberFormat="1" applyFont="1" applyBorder="1" applyAlignment="1" applyProtection="1">
      <alignment horizontal="distributed" vertical="center" shrinkToFit="1"/>
      <protection/>
    </xf>
    <xf numFmtId="180" fontId="2" fillId="0" borderId="29" xfId="0" applyNumberFormat="1" applyFont="1" applyBorder="1" applyAlignment="1" applyProtection="1">
      <alignment horizontal="distributed" vertical="center" shrinkToFit="1"/>
      <protection/>
    </xf>
    <xf numFmtId="176" fontId="2" fillId="0" borderId="339" xfId="0" applyNumberFormat="1" applyFont="1" applyBorder="1" applyAlignment="1" applyProtection="1">
      <alignment horizontal="center" vertical="center" shrinkToFit="1"/>
      <protection/>
    </xf>
    <xf numFmtId="176" fontId="2" fillId="0" borderId="340" xfId="0" applyNumberFormat="1" applyFont="1" applyBorder="1" applyAlignment="1" applyProtection="1">
      <alignment horizontal="center" vertical="center" shrinkToFit="1"/>
      <protection/>
    </xf>
    <xf numFmtId="178" fontId="2" fillId="0" borderId="19" xfId="0" applyNumberFormat="1" applyFont="1" applyBorder="1" applyAlignment="1" applyProtection="1">
      <alignment horizontal="center" vertical="center" shrinkToFit="1"/>
      <protection/>
    </xf>
    <xf numFmtId="178" fontId="2" fillId="0" borderId="199" xfId="0" applyNumberFormat="1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distributed" vertical="center" shrinkToFit="1"/>
      <protection/>
    </xf>
    <xf numFmtId="0" fontId="2" fillId="0" borderId="144" xfId="0" applyFont="1" applyFill="1" applyBorder="1" applyAlignment="1" applyProtection="1">
      <alignment horizontal="distributed" vertical="center" shrinkToFit="1"/>
      <protection/>
    </xf>
    <xf numFmtId="0" fontId="2" fillId="0" borderId="26" xfId="0" applyFont="1" applyFill="1" applyBorder="1" applyAlignment="1" applyProtection="1">
      <alignment horizontal="distributed" vertical="center" shrinkToFit="1"/>
      <protection/>
    </xf>
    <xf numFmtId="0" fontId="2" fillId="0" borderId="34" xfId="0" applyFont="1" applyFill="1" applyBorder="1" applyAlignment="1" applyProtection="1">
      <alignment horizontal="distributed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342" xfId="0" applyFont="1" applyBorder="1" applyAlignment="1" applyProtection="1">
      <alignment horizontal="distributed" vertical="center" shrinkToFit="1"/>
      <protection/>
    </xf>
    <xf numFmtId="0" fontId="2" fillId="0" borderId="343" xfId="0" applyFont="1" applyBorder="1" applyAlignment="1" applyProtection="1">
      <alignment horizontal="distributed" vertical="center" shrinkToFit="1"/>
      <protection/>
    </xf>
    <xf numFmtId="0" fontId="7" fillId="0" borderId="329" xfId="0" applyFont="1" applyFill="1" applyBorder="1" applyAlignment="1" applyProtection="1">
      <alignment horizontal="distributed" vertical="center" shrinkToFit="1"/>
      <protection/>
    </xf>
    <xf numFmtId="0" fontId="7" fillId="0" borderId="199" xfId="0" applyFont="1" applyFill="1" applyBorder="1" applyAlignment="1" applyProtection="1">
      <alignment horizontal="distributed" vertical="center" shrinkToFit="1"/>
      <protection/>
    </xf>
    <xf numFmtId="0" fontId="7" fillId="0" borderId="29" xfId="0" applyFont="1" applyFill="1" applyBorder="1" applyAlignment="1" applyProtection="1">
      <alignment horizontal="distributed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59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distributed" vertical="center" shrinkToFit="1"/>
      <protection/>
    </xf>
    <xf numFmtId="178" fontId="2" fillId="0" borderId="29" xfId="0" applyNumberFormat="1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15" fillId="0" borderId="293" xfId="0" applyFont="1" applyBorder="1" applyAlignment="1" applyProtection="1">
      <alignment horizontal="distributed" vertical="center"/>
      <protection/>
    </xf>
    <xf numFmtId="0" fontId="15" fillId="0" borderId="23" xfId="0" applyFont="1" applyBorder="1" applyAlignment="1" applyProtection="1">
      <alignment horizontal="distributed" vertical="center"/>
      <protection/>
    </xf>
    <xf numFmtId="0" fontId="6" fillId="0" borderId="224" xfId="0" applyFont="1" applyBorder="1" applyAlignment="1" applyProtection="1">
      <alignment horizontal="center" vertical="center"/>
      <protection/>
    </xf>
    <xf numFmtId="0" fontId="16" fillId="0" borderId="344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/>
      <protection locked="0"/>
    </xf>
    <xf numFmtId="38" fontId="20" fillId="0" borderId="16" xfId="49" applyFont="1" applyBorder="1" applyAlignment="1" applyProtection="1">
      <alignment horizontal="right" vertical="center"/>
      <protection/>
    </xf>
    <xf numFmtId="38" fontId="20" fillId="0" borderId="59" xfId="49" applyFont="1" applyBorder="1" applyAlignment="1" applyProtection="1">
      <alignment horizontal="right" vertical="center"/>
      <protection/>
    </xf>
    <xf numFmtId="38" fontId="19" fillId="0" borderId="345" xfId="0" applyNumberFormat="1" applyFont="1" applyBorder="1" applyAlignment="1" applyProtection="1">
      <alignment horizontal="right" vertical="center"/>
      <protection/>
    </xf>
    <xf numFmtId="38" fontId="19" fillId="0" borderId="346" xfId="0" applyNumberFormat="1" applyFont="1" applyBorder="1" applyAlignment="1" applyProtection="1">
      <alignment horizontal="right" vertical="center"/>
      <protection/>
    </xf>
    <xf numFmtId="0" fontId="32" fillId="0" borderId="23" xfId="0" applyFont="1" applyBorder="1" applyAlignment="1" applyProtection="1">
      <alignment horizontal="right" vertical="center"/>
      <protection locked="0"/>
    </xf>
    <xf numFmtId="0" fontId="15" fillId="0" borderId="228" xfId="0" applyFont="1" applyBorder="1" applyAlignment="1" applyProtection="1">
      <alignment horizontal="distributed" vertical="center"/>
      <protection/>
    </xf>
    <xf numFmtId="0" fontId="15" fillId="0" borderId="224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347" xfId="0" applyFont="1" applyBorder="1" applyAlignment="1" applyProtection="1">
      <alignment horizontal="left" vertical="center" shrinkToFit="1"/>
      <protection locked="0"/>
    </xf>
    <xf numFmtId="0" fontId="8" fillId="0" borderId="348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distributed" vertical="center" shrinkToFit="1"/>
      <protection/>
    </xf>
    <xf numFmtId="0" fontId="8" fillId="0" borderId="121" xfId="0" applyFont="1" applyBorder="1" applyAlignment="1" applyProtection="1">
      <alignment horizontal="distributed" vertical="center" shrinkToFit="1"/>
      <protection/>
    </xf>
    <xf numFmtId="0" fontId="15" fillId="0" borderId="227" xfId="0" applyFont="1" applyBorder="1" applyAlignment="1" applyProtection="1">
      <alignment horizontal="distributed" vertical="center"/>
      <protection/>
    </xf>
    <xf numFmtId="0" fontId="15" fillId="0" borderId="132" xfId="0" applyFont="1" applyBorder="1" applyAlignment="1" applyProtection="1">
      <alignment horizontal="distributed" vertical="center"/>
      <protection/>
    </xf>
    <xf numFmtId="0" fontId="8" fillId="0" borderId="142" xfId="0" applyFont="1" applyBorder="1" applyAlignment="1" applyProtection="1">
      <alignment horizontal="distributed" vertical="center" shrinkToFit="1"/>
      <protection/>
    </xf>
    <xf numFmtId="0" fontId="8" fillId="0" borderId="121" xfId="0" applyFont="1" applyBorder="1" applyAlignment="1" applyProtection="1">
      <alignment horizontal="center" vertical="center" shrinkToFit="1"/>
      <protection locked="0"/>
    </xf>
    <xf numFmtId="0" fontId="8" fillId="0" borderId="349" xfId="0" applyFont="1" applyBorder="1" applyAlignment="1" applyProtection="1">
      <alignment horizontal="center" vertical="center" shrinkToFit="1"/>
      <protection locked="0"/>
    </xf>
    <xf numFmtId="0" fontId="8" fillId="0" borderId="132" xfId="0" applyFont="1" applyBorder="1" applyAlignment="1" applyProtection="1">
      <alignment horizontal="distributed" vertical="center" shrinkToFit="1"/>
      <protection/>
    </xf>
    <xf numFmtId="0" fontId="8" fillId="0" borderId="131" xfId="0" applyFont="1" applyBorder="1" applyAlignment="1" applyProtection="1">
      <alignment horizontal="center" vertical="center" shrinkToFit="1"/>
      <protection locked="0"/>
    </xf>
    <xf numFmtId="0" fontId="8" fillId="0" borderId="132" xfId="0" applyFont="1" applyBorder="1" applyAlignment="1" applyProtection="1">
      <alignment horizontal="center" vertical="center" shrinkToFit="1"/>
      <protection locked="0"/>
    </xf>
    <xf numFmtId="0" fontId="15" fillId="0" borderId="225" xfId="0" applyFont="1" applyBorder="1" applyAlignment="1" applyProtection="1">
      <alignment horizontal="distributed" vertical="center"/>
      <protection/>
    </xf>
    <xf numFmtId="0" fontId="15" fillId="0" borderId="167" xfId="0" applyFont="1" applyBorder="1" applyAlignment="1" applyProtection="1">
      <alignment horizontal="distributed" vertical="center"/>
      <protection/>
    </xf>
    <xf numFmtId="0" fontId="8" fillId="0" borderId="167" xfId="0" applyFont="1" applyBorder="1" applyAlignment="1" applyProtection="1">
      <alignment horizontal="center" vertical="center"/>
      <protection locked="0"/>
    </xf>
    <xf numFmtId="0" fontId="8" fillId="0" borderId="229" xfId="0" applyFont="1" applyBorder="1" applyAlignment="1" applyProtection="1">
      <alignment horizontal="center" vertical="center"/>
      <protection locked="0"/>
    </xf>
    <xf numFmtId="0" fontId="16" fillId="0" borderId="304" xfId="0" applyFont="1" applyBorder="1" applyAlignment="1" applyProtection="1">
      <alignment horizontal="distributed" vertical="center"/>
      <protection/>
    </xf>
    <xf numFmtId="0" fontId="16" fillId="0" borderId="27" xfId="0" applyFont="1" applyBorder="1" applyAlignment="1" applyProtection="1">
      <alignment horizontal="distributed" vertical="center"/>
      <protection/>
    </xf>
    <xf numFmtId="0" fontId="16" fillId="0" borderId="306" xfId="0" applyFont="1" applyBorder="1" applyAlignment="1" applyProtection="1">
      <alignment horizontal="distributed" vertical="center"/>
      <protection/>
    </xf>
    <xf numFmtId="0" fontId="16" fillId="0" borderId="34" xfId="0" applyFont="1" applyBorder="1" applyAlignment="1" applyProtection="1">
      <alignment horizontal="distributed" vertical="center"/>
      <protection/>
    </xf>
    <xf numFmtId="0" fontId="16" fillId="0" borderId="229" xfId="0" applyFont="1" applyBorder="1" applyAlignment="1" applyProtection="1">
      <alignment horizontal="distributed" vertical="center"/>
      <protection/>
    </xf>
    <xf numFmtId="0" fontId="16" fillId="0" borderId="23" xfId="0" applyFont="1" applyBorder="1" applyAlignment="1" applyProtection="1">
      <alignment horizontal="distributed" vertical="center"/>
      <protection/>
    </xf>
    <xf numFmtId="0" fontId="16" fillId="0" borderId="20" xfId="0" applyFont="1" applyBorder="1" applyAlignment="1" applyProtection="1">
      <alignment horizontal="distributed" vertical="center"/>
      <protection/>
    </xf>
    <xf numFmtId="38" fontId="20" fillId="0" borderId="229" xfId="49" applyFont="1" applyBorder="1" applyAlignment="1" applyProtection="1">
      <alignment horizontal="right" vertical="center"/>
      <protection/>
    </xf>
    <xf numFmtId="38" fontId="20" fillId="0" borderId="23" xfId="49" applyFont="1" applyBorder="1" applyAlignment="1" applyProtection="1">
      <alignment horizontal="right" vertical="center"/>
      <protection/>
    </xf>
    <xf numFmtId="0" fontId="6" fillId="0" borderId="329" xfId="0" applyFont="1" applyBorder="1" applyAlignment="1" applyProtection="1">
      <alignment horizontal="distributed" vertical="center"/>
      <protection/>
    </xf>
    <xf numFmtId="0" fontId="6" fillId="0" borderId="199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56" fontId="6" fillId="27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17" fillId="0" borderId="59" xfId="0" applyNumberFormat="1" applyFont="1" applyBorder="1" applyAlignment="1" applyProtection="1">
      <alignment horizontal="center" vertical="center" shrinkToFit="1"/>
      <protection/>
    </xf>
    <xf numFmtId="0" fontId="17" fillId="0" borderId="121" xfId="0" applyFont="1" applyBorder="1" applyAlignment="1" applyProtection="1">
      <alignment horizontal="center" vertical="center" shrinkToFit="1"/>
      <protection/>
    </xf>
    <xf numFmtId="0" fontId="17" fillId="0" borderId="121" xfId="0" applyFont="1" applyBorder="1" applyAlignment="1" applyProtection="1">
      <alignment horizontal="center" shrinkToFit="1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 shrinkToFit="1"/>
      <protection/>
    </xf>
    <xf numFmtId="38" fontId="2" fillId="0" borderId="10" xfId="49" applyFont="1" applyBorder="1" applyAlignment="1" applyProtection="1">
      <alignment vertical="center" shrinkToFit="1"/>
      <protection/>
    </xf>
    <xf numFmtId="38" fontId="6" fillId="0" borderId="10" xfId="49" applyFont="1" applyBorder="1" applyAlignment="1" applyProtection="1">
      <alignment horizontal="left" vertical="center" shrinkToFit="1"/>
      <protection/>
    </xf>
    <xf numFmtId="38" fontId="6" fillId="0" borderId="319" xfId="49" applyFont="1" applyBorder="1" applyAlignment="1" applyProtection="1">
      <alignment horizontal="left" vertical="center" shrinkToFit="1"/>
      <protection/>
    </xf>
    <xf numFmtId="0" fontId="3" fillId="0" borderId="121" xfId="0" applyFont="1" applyBorder="1" applyAlignment="1" applyProtection="1">
      <alignment horizontal="distributed" vertical="center"/>
      <protection/>
    </xf>
    <xf numFmtId="0" fontId="17" fillId="0" borderId="121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/>
    </xf>
    <xf numFmtId="0" fontId="39" fillId="0" borderId="122" xfId="0" applyFont="1" applyBorder="1" applyAlignment="1">
      <alignment horizontal="center"/>
    </xf>
    <xf numFmtId="0" fontId="39" fillId="0" borderId="25" xfId="0" applyFont="1" applyBorder="1" applyAlignment="1">
      <alignment horizontal="center" vertical="distributed" textRotation="255"/>
    </xf>
    <xf numFmtId="0" fontId="39" fillId="0" borderId="165" xfId="0" applyFont="1" applyBorder="1" applyAlignment="1">
      <alignment horizontal="center" vertical="distributed" textRotation="255"/>
    </xf>
    <xf numFmtId="0" fontId="39" fillId="0" borderId="167" xfId="0" applyFont="1" applyBorder="1" applyAlignment="1">
      <alignment horizontal="center" vertical="distributed" textRotation="255"/>
    </xf>
    <xf numFmtId="0" fontId="39" fillId="0" borderId="121" xfId="0" applyFont="1" applyBorder="1" applyAlignment="1">
      <alignment horizontal="center"/>
    </xf>
    <xf numFmtId="0" fontId="39" fillId="0" borderId="350" xfId="0" applyFont="1" applyBorder="1" applyAlignment="1">
      <alignment horizontal="center"/>
    </xf>
    <xf numFmtId="0" fontId="39" fillId="0" borderId="165" xfId="0" applyFont="1" applyBorder="1" applyAlignment="1">
      <alignment horizontal="center" vertical="distributed"/>
    </xf>
    <xf numFmtId="0" fontId="39" fillId="0" borderId="158" xfId="0" applyFont="1" applyBorder="1" applyAlignment="1">
      <alignment horizontal="center" vertical="distributed"/>
    </xf>
    <xf numFmtId="0" fontId="39" fillId="0" borderId="25" xfId="0" applyFont="1" applyBorder="1" applyAlignment="1">
      <alignment horizontal="center" vertical="distributed"/>
    </xf>
    <xf numFmtId="0" fontId="39" fillId="0" borderId="167" xfId="0" applyFont="1" applyBorder="1" applyAlignment="1">
      <alignment horizontal="center" vertical="distributed"/>
    </xf>
    <xf numFmtId="0" fontId="39" fillId="0" borderId="143" xfId="0" applyFont="1" applyBorder="1" applyAlignment="1">
      <alignment horizontal="center"/>
    </xf>
    <xf numFmtId="0" fontId="39" fillId="0" borderId="158" xfId="0" applyFont="1" applyBorder="1" applyAlignment="1">
      <alignment horizontal="center" vertical="distributed" textRotation="255"/>
    </xf>
    <xf numFmtId="0" fontId="45" fillId="0" borderId="75" xfId="0" applyFont="1" applyBorder="1" applyAlignment="1">
      <alignment horizontal="distributed" vertical="center"/>
    </xf>
    <xf numFmtId="0" fontId="45" fillId="0" borderId="76" xfId="0" applyFont="1" applyBorder="1" applyAlignment="1">
      <alignment horizontal="distributed" vertical="center"/>
    </xf>
    <xf numFmtId="0" fontId="45" fillId="0" borderId="77" xfId="0" applyFont="1" applyBorder="1" applyAlignment="1">
      <alignment horizontal="distributed" vertical="center"/>
    </xf>
    <xf numFmtId="0" fontId="45" fillId="0" borderId="78" xfId="0" applyFont="1" applyBorder="1" applyAlignment="1">
      <alignment horizontal="distributed" vertical="center"/>
    </xf>
    <xf numFmtId="0" fontId="45" fillId="0" borderId="79" xfId="0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41" xfId="0" applyFont="1" applyBorder="1" applyAlignment="1">
      <alignment horizontal="distributed" vertical="center"/>
    </xf>
    <xf numFmtId="0" fontId="45" fillId="0" borderId="178" xfId="0" applyFont="1" applyBorder="1" applyAlignment="1">
      <alignment horizontal="distributed" vertical="center"/>
    </xf>
    <xf numFmtId="0" fontId="45" fillId="0" borderId="192" xfId="0" applyFont="1" applyBorder="1" applyAlignment="1">
      <alignment horizontal="distributed" vertical="center"/>
    </xf>
    <xf numFmtId="0" fontId="45" fillId="0" borderId="179" xfId="0" applyFont="1" applyBorder="1" applyAlignment="1">
      <alignment horizontal="distributed" vertical="center"/>
    </xf>
    <xf numFmtId="0" fontId="45" fillId="0" borderId="193" xfId="0" applyFont="1" applyBorder="1" applyAlignment="1">
      <alignment horizontal="distributed" vertical="center"/>
    </xf>
    <xf numFmtId="0" fontId="45" fillId="0" borderId="130" xfId="0" applyFont="1" applyBorder="1" applyAlignment="1">
      <alignment horizontal="distributed" vertical="center"/>
    </xf>
    <xf numFmtId="0" fontId="37" fillId="5" borderId="17" xfId="0" applyFont="1" applyFill="1" applyBorder="1" applyAlignment="1">
      <alignment horizontal="center" vertical="distributed"/>
    </xf>
    <xf numFmtId="0" fontId="37" fillId="5" borderId="121" xfId="0" applyFont="1" applyFill="1" applyBorder="1" applyAlignment="1">
      <alignment horizontal="center" vertical="distributed"/>
    </xf>
    <xf numFmtId="0" fontId="37" fillId="5" borderId="174" xfId="0" applyFont="1" applyFill="1" applyBorder="1" applyAlignment="1">
      <alignment horizontal="center" vertical="center"/>
    </xf>
    <xf numFmtId="0" fontId="37" fillId="5" borderId="172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6" fillId="0" borderId="351" xfId="0" applyFont="1" applyBorder="1" applyAlignment="1">
      <alignment horizontal="center"/>
    </xf>
    <xf numFmtId="0" fontId="46" fillId="0" borderId="180" xfId="0" applyFont="1" applyBorder="1" applyAlignment="1">
      <alignment horizontal="center"/>
    </xf>
    <xf numFmtId="0" fontId="46" fillId="0" borderId="177" xfId="0" applyFont="1" applyBorder="1" applyAlignment="1">
      <alignment horizontal="center"/>
    </xf>
    <xf numFmtId="0" fontId="45" fillId="0" borderId="35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112" xfId="0" applyFont="1" applyBorder="1" applyAlignment="1">
      <alignment horizontal="center" vertical="center"/>
    </xf>
    <xf numFmtId="0" fontId="45" fillId="0" borderId="353" xfId="0" applyFont="1" applyBorder="1" applyAlignment="1">
      <alignment horizontal="distributed" vertical="center"/>
    </xf>
    <xf numFmtId="0" fontId="45" fillId="0" borderId="354" xfId="0" applyFont="1" applyBorder="1" applyAlignment="1">
      <alignment horizontal="distributed" vertical="center"/>
    </xf>
    <xf numFmtId="0" fontId="45" fillId="0" borderId="355" xfId="0" applyFont="1" applyBorder="1" applyAlignment="1">
      <alignment horizontal="distributed" vertical="center"/>
    </xf>
    <xf numFmtId="0" fontId="45" fillId="0" borderId="356" xfId="0" applyFont="1" applyBorder="1" applyAlignment="1">
      <alignment horizontal="distributed" vertical="center"/>
    </xf>
    <xf numFmtId="0" fontId="45" fillId="0" borderId="357" xfId="0" applyFont="1" applyBorder="1" applyAlignment="1">
      <alignment horizontal="distributed" vertical="center"/>
    </xf>
    <xf numFmtId="0" fontId="45" fillId="0" borderId="358" xfId="0" applyFont="1" applyBorder="1" applyAlignment="1">
      <alignment horizontal="distributed" vertical="center"/>
    </xf>
    <xf numFmtId="0" fontId="45" fillId="0" borderId="359" xfId="0" applyFont="1" applyBorder="1" applyAlignment="1">
      <alignment horizontal="distributed" vertical="center"/>
    </xf>
    <xf numFmtId="0" fontId="42" fillId="0" borderId="121" xfId="0" applyFont="1" applyBorder="1" applyAlignment="1">
      <alignment horizontal="distributed" vertical="center"/>
    </xf>
    <xf numFmtId="0" fontId="42" fillId="0" borderId="122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0" fontId="41" fillId="0" borderId="25" xfId="0" applyFont="1" applyBorder="1" applyAlignment="1">
      <alignment horizontal="center" vertical="center"/>
    </xf>
    <xf numFmtId="0" fontId="41" fillId="0" borderId="165" xfId="0" applyFont="1" applyBorder="1" applyAlignment="1">
      <alignment horizontal="center" vertical="center"/>
    </xf>
    <xf numFmtId="0" fontId="41" fillId="0" borderId="167" xfId="0" applyFont="1" applyBorder="1" applyAlignment="1">
      <alignment horizontal="center" vertical="center"/>
    </xf>
    <xf numFmtId="0" fontId="41" fillId="0" borderId="96" xfId="0" applyFont="1" applyBorder="1" applyAlignment="1">
      <alignment horizontal="distributed" vertical="center"/>
    </xf>
    <xf numFmtId="0" fontId="41" fillId="0" borderId="100" xfId="0" applyFont="1" applyBorder="1" applyAlignment="1">
      <alignment horizontal="distributed" vertical="center"/>
    </xf>
    <xf numFmtId="0" fontId="41" fillId="0" borderId="353" xfId="0" applyFont="1" applyBorder="1" applyAlignment="1">
      <alignment horizontal="distributed" vertical="center"/>
    </xf>
    <xf numFmtId="0" fontId="41" fillId="0" borderId="354" xfId="0" applyFont="1" applyBorder="1" applyAlignment="1">
      <alignment horizontal="distributed" vertical="center"/>
    </xf>
    <xf numFmtId="0" fontId="41" fillId="0" borderId="359" xfId="0" applyFont="1" applyBorder="1" applyAlignment="1">
      <alignment horizontal="distributed" vertical="center"/>
    </xf>
    <xf numFmtId="0" fontId="41" fillId="0" borderId="358" xfId="0" applyFont="1" applyBorder="1" applyAlignment="1">
      <alignment horizontal="distributed" vertical="center"/>
    </xf>
    <xf numFmtId="0" fontId="41" fillId="0" borderId="355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71" xfId="0" applyFont="1" applyBorder="1" applyAlignment="1">
      <alignment horizontal="distributed" vertical="center"/>
    </xf>
    <xf numFmtId="0" fontId="41" fillId="0" borderId="69" xfId="0" applyFont="1" applyBorder="1" applyAlignment="1">
      <alignment horizontal="distributed" vertical="center"/>
    </xf>
    <xf numFmtId="0" fontId="41" fillId="0" borderId="42" xfId="0" applyFont="1" applyBorder="1" applyAlignment="1">
      <alignment horizontal="distributed" vertical="center"/>
    </xf>
    <xf numFmtId="0" fontId="41" fillId="0" borderId="52" xfId="0" applyFont="1" applyBorder="1" applyAlignment="1">
      <alignment horizontal="distributed" vertical="center"/>
    </xf>
    <xf numFmtId="0" fontId="41" fillId="0" borderId="46" xfId="0" applyFont="1" applyBorder="1" applyAlignment="1">
      <alignment horizontal="distributed" vertical="center"/>
    </xf>
    <xf numFmtId="0" fontId="41" fillId="0" borderId="40" xfId="0" applyFont="1" applyBorder="1" applyAlignment="1">
      <alignment horizontal="distributed" vertical="center"/>
    </xf>
    <xf numFmtId="0" fontId="41" fillId="0" borderId="39" xfId="0" applyFont="1" applyBorder="1" applyAlignment="1">
      <alignment horizontal="distributed" vertical="center"/>
    </xf>
    <xf numFmtId="0" fontId="41" fillId="0" borderId="41" xfId="0" applyFont="1" applyBorder="1" applyAlignment="1">
      <alignment horizontal="distributed" vertical="center"/>
    </xf>
    <xf numFmtId="0" fontId="41" fillId="0" borderId="75" xfId="0" applyFont="1" applyBorder="1" applyAlignment="1">
      <alignment horizontal="distributed" vertical="center"/>
    </xf>
    <xf numFmtId="0" fontId="41" fillId="0" borderId="76" xfId="0" applyFont="1" applyBorder="1" applyAlignment="1">
      <alignment horizontal="distributed" vertical="center"/>
    </xf>
    <xf numFmtId="0" fontId="41" fillId="0" borderId="77" xfId="0" applyFont="1" applyBorder="1" applyAlignment="1">
      <alignment horizontal="distributed" vertical="center"/>
    </xf>
    <xf numFmtId="0" fontId="41" fillId="0" borderId="99" xfId="0" applyFont="1" applyBorder="1" applyAlignment="1">
      <alignment horizontal="distributed" vertical="center"/>
    </xf>
    <xf numFmtId="0" fontId="41" fillId="0" borderId="80" xfId="0" applyFont="1" applyBorder="1" applyAlignment="1">
      <alignment horizontal="distributed" vertical="center"/>
    </xf>
    <xf numFmtId="0" fontId="41" fillId="0" borderId="115" xfId="0" applyFont="1" applyBorder="1" applyAlignment="1">
      <alignment horizontal="distributed" vertical="center"/>
    </xf>
    <xf numFmtId="0" fontId="41" fillId="0" borderId="51" xfId="0" applyFont="1" applyBorder="1" applyAlignment="1">
      <alignment horizontal="distributed" vertical="center"/>
    </xf>
    <xf numFmtId="0" fontId="41" fillId="0" borderId="102" xfId="0" applyFont="1" applyBorder="1" applyAlignment="1">
      <alignment horizontal="distributed" vertical="center"/>
    </xf>
    <xf numFmtId="0" fontId="41" fillId="0" borderId="116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9966"/>
        </patternFill>
      </fill>
    </dxf>
    <dxf>
      <fill>
        <patternFill>
          <bgColor theme="0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rgb="FF66FF6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ndm.eliz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5"/>
  <sheetViews>
    <sheetView zoomScalePageLayoutView="0" workbookViewId="0" topLeftCell="A1">
      <selection activeCell="O41" sqref="O41"/>
    </sheetView>
  </sheetViews>
  <sheetFormatPr defaultColWidth="9.00390625" defaultRowHeight="13.5"/>
  <cols>
    <col min="1" max="1" width="1.625" style="545" customWidth="1"/>
    <col min="2" max="2" width="2.625" style="545" customWidth="1"/>
    <col min="3" max="3" width="3.125" style="546" customWidth="1"/>
    <col min="4" max="4" width="1.625" style="545" customWidth="1"/>
    <col min="5" max="5" width="8.625" style="545" customWidth="1"/>
    <col min="6" max="24" width="6.625" style="545" customWidth="1"/>
    <col min="25" max="25" width="1.625" style="545" customWidth="1"/>
    <col min="26" max="31" width="7.625" style="545" customWidth="1"/>
    <col min="32" max="16384" width="9.00390625" style="545" customWidth="1"/>
  </cols>
  <sheetData>
    <row r="1" ht="30" customHeight="1"/>
    <row r="2" ht="18" customHeight="1">
      <c r="D2" s="544" t="s">
        <v>262</v>
      </c>
    </row>
    <row r="3" ht="12" customHeight="1"/>
    <row r="4" ht="18" customHeight="1">
      <c r="C4" s="545" t="s">
        <v>193</v>
      </c>
    </row>
    <row r="5" spans="4:14" ht="18" customHeight="1">
      <c r="D5" s="545" t="s">
        <v>194</v>
      </c>
      <c r="I5" s="545" t="s">
        <v>195</v>
      </c>
      <c r="N5" s="545" t="s">
        <v>196</v>
      </c>
    </row>
    <row r="6" ht="12" customHeight="1"/>
    <row r="7" ht="15" customHeight="1">
      <c r="B7" s="547" t="s">
        <v>197</v>
      </c>
    </row>
    <row r="8" ht="6" customHeight="1"/>
    <row r="9" ht="18" customHeight="1">
      <c r="C9" s="547" t="s">
        <v>198</v>
      </c>
    </row>
    <row r="10" ht="18" customHeight="1">
      <c r="C10" s="712" t="s">
        <v>237</v>
      </c>
    </row>
    <row r="11" ht="14.25">
      <c r="C11" s="711" t="s">
        <v>236</v>
      </c>
    </row>
    <row r="12" spans="4:5" ht="15" customHeight="1">
      <c r="D12" s="857" t="s">
        <v>199</v>
      </c>
      <c r="E12" s="858"/>
    </row>
    <row r="13" ht="6" customHeight="1"/>
    <row r="14" ht="18" customHeight="1">
      <c r="E14" s="545" t="s">
        <v>200</v>
      </c>
    </row>
    <row r="15" ht="18" customHeight="1">
      <c r="E15" s="545" t="s">
        <v>209</v>
      </c>
    </row>
    <row r="16" ht="18" customHeight="1">
      <c r="E16" s="545" t="s">
        <v>210</v>
      </c>
    </row>
    <row r="17" ht="18" customHeight="1">
      <c r="E17" s="545" t="s">
        <v>238</v>
      </c>
    </row>
    <row r="18" ht="18" customHeight="1">
      <c r="E18" s="713" t="s">
        <v>239</v>
      </c>
    </row>
    <row r="19" spans="5:23" ht="18" customHeight="1">
      <c r="E19" s="545" t="s">
        <v>240</v>
      </c>
      <c r="W19" s="548"/>
    </row>
    <row r="20" ht="18" customHeight="1">
      <c r="E20" s="545" t="s">
        <v>241</v>
      </c>
    </row>
    <row r="21" ht="18" customHeight="1">
      <c r="E21" s="545" t="s">
        <v>201</v>
      </c>
    </row>
    <row r="22" ht="18" customHeight="1">
      <c r="E22" s="545" t="s">
        <v>223</v>
      </c>
    </row>
    <row r="23" ht="18" customHeight="1">
      <c r="E23" s="545" t="s">
        <v>202</v>
      </c>
    </row>
    <row r="24" ht="6" customHeight="1"/>
    <row r="25" ht="18" customHeight="1">
      <c r="C25" s="714" t="s">
        <v>242</v>
      </c>
    </row>
    <row r="26" ht="15" customHeight="1"/>
    <row r="27" ht="15" customHeight="1">
      <c r="B27" s="547" t="s">
        <v>203</v>
      </c>
    </row>
    <row r="28" ht="6" customHeight="1"/>
    <row r="29" spans="3:4" ht="18" customHeight="1">
      <c r="C29" s="545"/>
      <c r="D29" s="715" t="s">
        <v>243</v>
      </c>
    </row>
    <row r="30" spans="3:4" ht="18" customHeight="1">
      <c r="C30" s="715"/>
      <c r="D30" s="713" t="s">
        <v>244</v>
      </c>
    </row>
    <row r="31" ht="15" customHeight="1"/>
    <row r="32" ht="15" customHeight="1">
      <c r="B32" s="547" t="s">
        <v>204</v>
      </c>
    </row>
    <row r="33" ht="6" customHeight="1"/>
    <row r="34" ht="18" customHeight="1">
      <c r="C34" s="548" t="s">
        <v>205</v>
      </c>
    </row>
    <row r="35" ht="18" customHeight="1">
      <c r="C35" s="548" t="s">
        <v>206</v>
      </c>
    </row>
    <row r="36" spans="5:11" ht="21" customHeight="1">
      <c r="E36" s="859" t="s">
        <v>265</v>
      </c>
      <c r="F36" s="860"/>
      <c r="G36" s="860"/>
      <c r="H36" s="860"/>
      <c r="I36" s="860"/>
      <c r="J36" s="860"/>
      <c r="K36" s="860"/>
    </row>
    <row r="37" spans="5:11" ht="21" customHeight="1">
      <c r="E37" s="712" t="s">
        <v>263</v>
      </c>
      <c r="H37" s="713"/>
      <c r="I37" s="713"/>
      <c r="J37" s="713"/>
      <c r="K37" s="713" t="s">
        <v>264</v>
      </c>
    </row>
    <row r="38" ht="15" customHeight="1"/>
    <row r="39" ht="18">
      <c r="B39" s="549" t="s">
        <v>207</v>
      </c>
    </row>
    <row r="40" ht="14.25">
      <c r="D40" s="548" t="s">
        <v>208</v>
      </c>
    </row>
    <row r="41" ht="18" customHeight="1">
      <c r="E41" s="712" t="s">
        <v>248</v>
      </c>
    </row>
    <row r="42" ht="18" customHeight="1">
      <c r="E42" s="713" t="s">
        <v>245</v>
      </c>
    </row>
    <row r="43" spans="5:20" ht="18" customHeight="1">
      <c r="E43" s="545" t="s">
        <v>246</v>
      </c>
      <c r="T43" s="550"/>
    </row>
    <row r="44" ht="18" customHeight="1">
      <c r="E44" s="713" t="s">
        <v>247</v>
      </c>
    </row>
    <row r="45" ht="18" customHeight="1">
      <c r="P45" s="713" t="s">
        <v>249</v>
      </c>
    </row>
    <row r="46" ht="18" customHeight="1"/>
  </sheetData>
  <sheetProtection selectLockedCells="1" selectUnlockedCells="1"/>
  <mergeCells count="2">
    <mergeCell ref="D12:E12"/>
    <mergeCell ref="E36:K36"/>
  </mergeCells>
  <hyperlinks>
    <hyperlink ref="E36" r:id="rId1" display="eandm.eliza@gmail.com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P77"/>
  <sheetViews>
    <sheetView zoomScale="90" zoomScaleNormal="90" zoomScalePageLayoutView="0" workbookViewId="0" topLeftCell="A7">
      <selection activeCell="K25" sqref="K25"/>
    </sheetView>
  </sheetViews>
  <sheetFormatPr defaultColWidth="9.00390625" defaultRowHeight="13.5"/>
  <cols>
    <col min="1" max="1" width="2.125" style="22" customWidth="1"/>
    <col min="2" max="2" width="6.625" style="22" customWidth="1"/>
    <col min="3" max="3" width="9.625" style="22" customWidth="1"/>
    <col min="4" max="4" width="28.625" style="22" customWidth="1"/>
    <col min="5" max="5" width="3.625" style="32" customWidth="1"/>
    <col min="6" max="6" width="30.625" style="32" hidden="1" customWidth="1"/>
    <col min="7" max="7" width="2.625" style="32" hidden="1" customWidth="1"/>
    <col min="8" max="8" width="14.625" style="22" customWidth="1"/>
    <col min="9" max="9" width="4.125" style="22" customWidth="1"/>
    <col min="10" max="10" width="7.625" style="22" customWidth="1"/>
    <col min="11" max="11" width="15.625" style="22" customWidth="1"/>
    <col min="12" max="12" width="20.625" style="22" customWidth="1"/>
    <col min="13" max="13" width="5.625" style="22" customWidth="1"/>
    <col min="14" max="14" width="15.00390625" style="22" customWidth="1"/>
    <col min="15" max="15" width="11.625" style="22" customWidth="1"/>
    <col min="16" max="16" width="2.125" style="44" customWidth="1"/>
    <col min="17" max="17" width="11.75390625" style="22" customWidth="1"/>
    <col min="18" max="28" width="15.375" style="22" customWidth="1"/>
    <col min="29" max="29" width="1.625" style="22" customWidth="1"/>
    <col min="30" max="16384" width="9.00390625" style="22" customWidth="1"/>
  </cols>
  <sheetData>
    <row r="1" spans="2:16" s="21" customFormat="1" ht="24" customHeight="1">
      <c r="B1" s="19" t="s">
        <v>266</v>
      </c>
      <c r="E1" s="31"/>
      <c r="F1" s="31"/>
      <c r="G1" s="31"/>
      <c r="K1" s="20"/>
      <c r="L1" s="20"/>
      <c r="M1" s="20"/>
      <c r="N1" s="20"/>
      <c r="O1" s="20"/>
      <c r="P1" s="43"/>
    </row>
    <row r="2" spans="15:16" ht="12" customHeight="1" thickBot="1">
      <c r="O2" s="20"/>
      <c r="P2" s="43"/>
    </row>
    <row r="3" spans="2:16" s="23" customFormat="1" ht="18" customHeight="1">
      <c r="B3" s="917"/>
      <c r="C3" s="951" t="s">
        <v>103</v>
      </c>
      <c r="D3" s="775" t="s">
        <v>54</v>
      </c>
      <c r="E3" s="770"/>
      <c r="F3" s="770"/>
      <c r="G3" s="770"/>
      <c r="H3" s="770"/>
      <c r="I3" s="872" t="s">
        <v>99</v>
      </c>
      <c r="J3" s="770"/>
      <c r="K3" s="770"/>
      <c r="L3" s="770"/>
      <c r="M3" s="770"/>
      <c r="N3" s="873"/>
      <c r="O3" s="33"/>
      <c r="P3" s="42"/>
    </row>
    <row r="4" spans="2:16" s="23" customFormat="1" ht="9.75" customHeight="1">
      <c r="B4" s="918"/>
      <c r="C4" s="914"/>
      <c r="D4" s="976" t="s">
        <v>120</v>
      </c>
      <c r="E4" s="977"/>
      <c r="F4" s="38"/>
      <c r="G4" s="38"/>
      <c r="H4" s="954" t="s">
        <v>98</v>
      </c>
      <c r="I4" s="874" t="s">
        <v>153</v>
      </c>
      <c r="J4" s="875"/>
      <c r="K4" s="890" t="s">
        <v>62</v>
      </c>
      <c r="L4" s="890" t="s">
        <v>63</v>
      </c>
      <c r="M4" s="888" t="s">
        <v>89</v>
      </c>
      <c r="N4" s="889"/>
      <c r="O4" s="33"/>
      <c r="P4" s="42"/>
    </row>
    <row r="5" spans="2:16" s="23" customFormat="1" ht="19.5" customHeight="1">
      <c r="B5" s="918"/>
      <c r="C5" s="914"/>
      <c r="D5" s="900" t="s">
        <v>102</v>
      </c>
      <c r="E5" s="901"/>
      <c r="F5" s="38"/>
      <c r="G5" s="38"/>
      <c r="H5" s="955"/>
      <c r="I5" s="876"/>
      <c r="J5" s="877"/>
      <c r="K5" s="892"/>
      <c r="L5" s="914"/>
      <c r="M5" s="880" t="s">
        <v>254</v>
      </c>
      <c r="N5" s="881"/>
      <c r="O5" s="33"/>
      <c r="P5" s="42"/>
    </row>
    <row r="6" spans="2:16" s="23" customFormat="1" ht="30" customHeight="1" thickBot="1">
      <c r="B6" s="919"/>
      <c r="C6" s="891"/>
      <c r="D6" s="902" t="s">
        <v>27</v>
      </c>
      <c r="E6" s="903"/>
      <c r="F6" s="24"/>
      <c r="G6" s="24"/>
      <c r="H6" s="77" t="s">
        <v>55</v>
      </c>
      <c r="I6" s="878"/>
      <c r="J6" s="879"/>
      <c r="K6" s="75" t="s">
        <v>148</v>
      </c>
      <c r="L6" s="74" t="s">
        <v>148</v>
      </c>
      <c r="M6" s="24" t="s">
        <v>104</v>
      </c>
      <c r="N6" s="41" t="s">
        <v>105</v>
      </c>
      <c r="O6" s="33"/>
      <c r="P6" s="42"/>
    </row>
    <row r="7" spans="2:16" s="40" customFormat="1" ht="15" customHeight="1">
      <c r="B7" s="980" t="s">
        <v>26</v>
      </c>
      <c r="C7" s="960" t="s">
        <v>258</v>
      </c>
      <c r="D7" s="952" t="s">
        <v>275</v>
      </c>
      <c r="E7" s="953"/>
      <c r="F7" s="79"/>
      <c r="G7" s="79"/>
      <c r="H7" s="934" t="s">
        <v>277</v>
      </c>
      <c r="I7" s="956" t="s">
        <v>100</v>
      </c>
      <c r="J7" s="957"/>
      <c r="K7" s="906" t="s">
        <v>279</v>
      </c>
      <c r="L7" s="906" t="s">
        <v>280</v>
      </c>
      <c r="M7" s="884">
        <v>2</v>
      </c>
      <c r="N7" s="882" t="s">
        <v>295</v>
      </c>
      <c r="O7" s="39"/>
      <c r="P7" s="42"/>
    </row>
    <row r="8" spans="2:16" s="30" customFormat="1" ht="24" customHeight="1" thickBot="1">
      <c r="B8" s="981"/>
      <c r="C8" s="961"/>
      <c r="D8" s="912" t="s">
        <v>274</v>
      </c>
      <c r="E8" s="913"/>
      <c r="F8" s="86"/>
      <c r="G8" s="86"/>
      <c r="H8" s="935"/>
      <c r="I8" s="958"/>
      <c r="J8" s="959"/>
      <c r="K8" s="907"/>
      <c r="L8" s="907"/>
      <c r="M8" s="885"/>
      <c r="N8" s="883"/>
      <c r="O8" s="21"/>
      <c r="P8" s="43"/>
    </row>
    <row r="9" spans="2:16" s="30" customFormat="1" ht="36" customHeight="1" thickBot="1" thickTop="1">
      <c r="B9" s="982"/>
      <c r="C9" s="962"/>
      <c r="D9" s="910" t="s">
        <v>276</v>
      </c>
      <c r="E9" s="911"/>
      <c r="F9" s="87"/>
      <c r="G9" s="87"/>
      <c r="H9" s="543" t="s">
        <v>278</v>
      </c>
      <c r="I9" s="915" t="s">
        <v>155</v>
      </c>
      <c r="J9" s="916"/>
      <c r="K9" s="88" t="s">
        <v>281</v>
      </c>
      <c r="L9" s="88" t="s">
        <v>282</v>
      </c>
      <c r="M9" s="89">
        <v>3</v>
      </c>
      <c r="N9" s="551" t="s">
        <v>284</v>
      </c>
      <c r="O9" s="21"/>
      <c r="P9" s="43"/>
    </row>
    <row r="10" spans="2:16" s="35" customFormat="1" ht="15" customHeight="1">
      <c r="B10" s="986"/>
      <c r="C10" s="983"/>
      <c r="D10" s="904"/>
      <c r="E10" s="905"/>
      <c r="F10" s="788"/>
      <c r="G10" s="788"/>
      <c r="H10" s="978"/>
      <c r="I10" s="777" t="s">
        <v>100</v>
      </c>
      <c r="J10" s="778"/>
      <c r="K10" s="898"/>
      <c r="L10" s="898"/>
      <c r="M10" s="898"/>
      <c r="N10" s="886"/>
      <c r="O10" s="34"/>
      <c r="P10" s="43"/>
    </row>
    <row r="11" spans="2:16" s="35" customFormat="1" ht="24" customHeight="1" thickBot="1">
      <c r="B11" s="987"/>
      <c r="C11" s="984"/>
      <c r="D11" s="908"/>
      <c r="E11" s="909"/>
      <c r="F11" s="790"/>
      <c r="G11" s="790"/>
      <c r="H11" s="979"/>
      <c r="I11" s="779"/>
      <c r="J11" s="776"/>
      <c r="K11" s="899"/>
      <c r="L11" s="899"/>
      <c r="M11" s="899"/>
      <c r="N11" s="887"/>
      <c r="O11" s="34"/>
      <c r="P11" s="43"/>
    </row>
    <row r="12" spans="2:16" s="35" customFormat="1" ht="36" customHeight="1" thickBot="1">
      <c r="B12" s="988"/>
      <c r="C12" s="985"/>
      <c r="D12" s="963"/>
      <c r="E12" s="964"/>
      <c r="F12" s="790"/>
      <c r="G12" s="790"/>
      <c r="H12" s="749"/>
      <c r="I12" s="773" t="s">
        <v>101</v>
      </c>
      <c r="J12" s="774"/>
      <c r="K12" s="720"/>
      <c r="L12" s="720"/>
      <c r="M12" s="814"/>
      <c r="N12" s="815"/>
      <c r="O12" s="34"/>
      <c r="P12" s="43"/>
    </row>
    <row r="13" ht="12" customHeight="1" thickBot="1"/>
    <row r="14" spans="2:16" s="23" customFormat="1" ht="18" customHeight="1">
      <c r="B14" s="917" t="s">
        <v>106</v>
      </c>
      <c r="C14" s="775" t="s">
        <v>61</v>
      </c>
      <c r="D14" s="770"/>
      <c r="E14" s="770"/>
      <c r="F14" s="770"/>
      <c r="G14" s="770"/>
      <c r="H14" s="770"/>
      <c r="I14" s="770"/>
      <c r="J14" s="771"/>
      <c r="K14" s="775" t="s">
        <v>60</v>
      </c>
      <c r="L14" s="894"/>
      <c r="M14" s="894"/>
      <c r="N14" s="894"/>
      <c r="O14" s="895"/>
      <c r="P14" s="45"/>
    </row>
    <row r="15" spans="2:16" s="23" customFormat="1" ht="21" customHeight="1" thickBot="1">
      <c r="B15" s="918"/>
      <c r="C15" s="954" t="s">
        <v>97</v>
      </c>
      <c r="D15" s="965"/>
      <c r="E15" s="875"/>
      <c r="F15" s="37"/>
      <c r="G15" s="37"/>
      <c r="H15" s="931" t="s">
        <v>65</v>
      </c>
      <c r="I15" s="932"/>
      <c r="J15" s="933"/>
      <c r="K15" s="67" t="s">
        <v>62</v>
      </c>
      <c r="L15" s="67" t="s">
        <v>63</v>
      </c>
      <c r="M15" s="890" t="s">
        <v>64</v>
      </c>
      <c r="N15" s="68" t="s">
        <v>89</v>
      </c>
      <c r="O15" s="66" t="s">
        <v>85</v>
      </c>
      <c r="P15" s="45"/>
    </row>
    <row r="16" spans="2:16" s="23" customFormat="1" ht="21" customHeight="1" thickBot="1">
      <c r="B16" s="919"/>
      <c r="C16" s="966"/>
      <c r="D16" s="967"/>
      <c r="E16" s="879"/>
      <c r="F16" s="37"/>
      <c r="G16" s="37"/>
      <c r="H16" s="896" t="s">
        <v>147</v>
      </c>
      <c r="I16" s="897"/>
      <c r="J16" s="85" t="s">
        <v>128</v>
      </c>
      <c r="K16" s="75" t="s">
        <v>148</v>
      </c>
      <c r="L16" s="74" t="s">
        <v>148</v>
      </c>
      <c r="M16" s="891"/>
      <c r="N16" s="74" t="s">
        <v>253</v>
      </c>
      <c r="O16" s="69" t="s">
        <v>192</v>
      </c>
      <c r="P16" s="45"/>
    </row>
    <row r="17" spans="2:16" s="78" customFormat="1" ht="21" customHeight="1" thickBot="1">
      <c r="B17" s="80" t="s">
        <v>26</v>
      </c>
      <c r="C17" s="974" t="s">
        <v>2</v>
      </c>
      <c r="D17" s="975"/>
      <c r="E17" s="975"/>
      <c r="F17" s="81"/>
      <c r="G17" s="81"/>
      <c r="H17" s="929">
        <v>11345</v>
      </c>
      <c r="I17" s="930"/>
      <c r="J17" s="94">
        <v>1</v>
      </c>
      <c r="K17" s="82" t="s">
        <v>285</v>
      </c>
      <c r="L17" s="82" t="s">
        <v>286</v>
      </c>
      <c r="M17" s="82">
        <v>2</v>
      </c>
      <c r="N17" s="552" t="s">
        <v>287</v>
      </c>
      <c r="O17" s="83" t="s">
        <v>288</v>
      </c>
      <c r="P17" s="559"/>
    </row>
    <row r="18" spans="2:16" s="25" customFormat="1" ht="24" customHeight="1">
      <c r="B18" s="1001" t="s">
        <v>90</v>
      </c>
      <c r="C18" s="940" t="s">
        <v>217</v>
      </c>
      <c r="D18" s="944"/>
      <c r="E18" s="560">
        <v>1</v>
      </c>
      <c r="F18" s="561" t="s">
        <v>108</v>
      </c>
      <c r="G18" s="561">
        <v>1</v>
      </c>
      <c r="H18" s="949"/>
      <c r="I18" s="950"/>
      <c r="J18" s="893"/>
      <c r="K18" s="721"/>
      <c r="L18" s="729"/>
      <c r="M18" s="796"/>
      <c r="N18" s="797"/>
      <c r="O18" s="656"/>
      <c r="P18" s="562"/>
    </row>
    <row r="19" spans="2:16" s="25" customFormat="1" ht="24" customHeight="1">
      <c r="B19" s="1001"/>
      <c r="C19" s="945"/>
      <c r="D19" s="946"/>
      <c r="E19" s="563">
        <v>2</v>
      </c>
      <c r="F19" s="564" t="s">
        <v>107</v>
      </c>
      <c r="G19" s="564">
        <v>2</v>
      </c>
      <c r="H19" s="947"/>
      <c r="I19" s="948"/>
      <c r="J19" s="862"/>
      <c r="K19" s="722"/>
      <c r="L19" s="722"/>
      <c r="M19" s="803"/>
      <c r="N19" s="804"/>
      <c r="O19" s="657"/>
      <c r="P19" s="565"/>
    </row>
    <row r="20" spans="2:16" s="25" customFormat="1" ht="24" customHeight="1">
      <c r="B20" s="1001"/>
      <c r="C20" s="923" t="s">
        <v>2</v>
      </c>
      <c r="D20" s="924"/>
      <c r="E20" s="566">
        <v>1</v>
      </c>
      <c r="F20" s="567" t="s">
        <v>110</v>
      </c>
      <c r="G20" s="567">
        <v>1</v>
      </c>
      <c r="H20" s="769"/>
      <c r="I20" s="767"/>
      <c r="J20" s="861"/>
      <c r="K20" s="723"/>
      <c r="L20" s="723"/>
      <c r="M20" s="806"/>
      <c r="N20" s="807"/>
      <c r="O20" s="656"/>
      <c r="P20" s="565"/>
    </row>
    <row r="21" spans="2:16" s="25" customFormat="1" ht="24" customHeight="1">
      <c r="B21" s="1001"/>
      <c r="C21" s="925"/>
      <c r="D21" s="926"/>
      <c r="E21" s="568">
        <v>2</v>
      </c>
      <c r="F21" s="569" t="s">
        <v>109</v>
      </c>
      <c r="G21" s="569">
        <v>2</v>
      </c>
      <c r="H21" s="772"/>
      <c r="I21" s="768"/>
      <c r="J21" s="862"/>
      <c r="K21" s="724"/>
      <c r="L21" s="724"/>
      <c r="M21" s="792"/>
      <c r="N21" s="816"/>
      <c r="O21" s="657"/>
      <c r="P21" s="565"/>
    </row>
    <row r="22" spans="2:16" s="25" customFormat="1" ht="24" customHeight="1">
      <c r="B22" s="1001"/>
      <c r="C22" s="923" t="s">
        <v>87</v>
      </c>
      <c r="D22" s="924"/>
      <c r="E22" s="570">
        <v>1</v>
      </c>
      <c r="F22" s="571" t="s">
        <v>112</v>
      </c>
      <c r="G22" s="571">
        <v>1</v>
      </c>
      <c r="H22" s="757"/>
      <c r="I22" s="754"/>
      <c r="J22" s="817"/>
      <c r="K22" s="725"/>
      <c r="L22" s="725"/>
      <c r="M22" s="818"/>
      <c r="N22" s="819"/>
      <c r="O22" s="656"/>
      <c r="P22" s="565"/>
    </row>
    <row r="23" spans="2:16" s="25" customFormat="1" ht="24" customHeight="1">
      <c r="B23" s="1001"/>
      <c r="C23" s="925"/>
      <c r="D23" s="926"/>
      <c r="E23" s="574">
        <v>2</v>
      </c>
      <c r="F23" s="575" t="s">
        <v>111</v>
      </c>
      <c r="G23" s="575">
        <v>2</v>
      </c>
      <c r="H23" s="755"/>
      <c r="I23" s="756"/>
      <c r="J23" s="820"/>
      <c r="K23" s="722"/>
      <c r="L23" s="722"/>
      <c r="M23" s="803"/>
      <c r="N23" s="804"/>
      <c r="O23" s="657"/>
      <c r="P23" s="565"/>
    </row>
    <row r="24" spans="2:16" s="25" customFormat="1" ht="24" customHeight="1">
      <c r="B24" s="1001"/>
      <c r="C24" s="923" t="s">
        <v>46</v>
      </c>
      <c r="D24" s="924"/>
      <c r="E24" s="566">
        <v>1</v>
      </c>
      <c r="F24" s="567" t="s">
        <v>88</v>
      </c>
      <c r="G24" s="567">
        <v>1</v>
      </c>
      <c r="H24" s="757"/>
      <c r="I24" s="754"/>
      <c r="J24" s="817"/>
      <c r="K24" s="723"/>
      <c r="L24" s="723"/>
      <c r="M24" s="806"/>
      <c r="N24" s="807"/>
      <c r="O24" s="656"/>
      <c r="P24" s="565"/>
    </row>
    <row r="25" spans="2:16" s="25" customFormat="1" ht="24" customHeight="1">
      <c r="B25" s="1001"/>
      <c r="C25" s="925"/>
      <c r="D25" s="926"/>
      <c r="E25" s="568">
        <v>2</v>
      </c>
      <c r="F25" s="569" t="s">
        <v>88</v>
      </c>
      <c r="G25" s="569">
        <v>2</v>
      </c>
      <c r="H25" s="755"/>
      <c r="I25" s="756"/>
      <c r="J25" s="820"/>
      <c r="K25" s="724"/>
      <c r="L25" s="724"/>
      <c r="M25" s="792"/>
      <c r="N25" s="816"/>
      <c r="O25" s="657"/>
      <c r="P25" s="565"/>
    </row>
    <row r="26" spans="2:16" s="25" customFormat="1" ht="24" customHeight="1">
      <c r="B26" s="1001"/>
      <c r="C26" s="923" t="s">
        <v>218</v>
      </c>
      <c r="D26" s="924"/>
      <c r="E26" s="570">
        <v>1</v>
      </c>
      <c r="F26" s="571" t="s">
        <v>113</v>
      </c>
      <c r="G26" s="571">
        <v>1</v>
      </c>
      <c r="H26" s="997"/>
      <c r="I26" s="998"/>
      <c r="J26" s="861"/>
      <c r="K26" s="725"/>
      <c r="L26" s="725"/>
      <c r="M26" s="818"/>
      <c r="N26" s="819"/>
      <c r="O26" s="656"/>
      <c r="P26" s="565"/>
    </row>
    <row r="27" spans="2:16" s="25" customFormat="1" ht="24" customHeight="1">
      <c r="B27" s="1001"/>
      <c r="C27" s="925"/>
      <c r="D27" s="926"/>
      <c r="E27" s="574">
        <v>2</v>
      </c>
      <c r="F27" s="575" t="s">
        <v>67</v>
      </c>
      <c r="G27" s="575">
        <v>2</v>
      </c>
      <c r="H27" s="786"/>
      <c r="I27" s="787"/>
      <c r="J27" s="862"/>
      <c r="K27" s="722"/>
      <c r="L27" s="722"/>
      <c r="M27" s="803"/>
      <c r="N27" s="804"/>
      <c r="O27" s="657"/>
      <c r="P27" s="565"/>
    </row>
    <row r="28" spans="2:16" s="25" customFormat="1" ht="24" customHeight="1">
      <c r="B28" s="1001"/>
      <c r="C28" s="923" t="s">
        <v>86</v>
      </c>
      <c r="D28" s="924"/>
      <c r="E28" s="566">
        <v>1</v>
      </c>
      <c r="F28" s="567" t="s">
        <v>115</v>
      </c>
      <c r="G28" s="567">
        <v>1</v>
      </c>
      <c r="H28" s="757"/>
      <c r="I28" s="754"/>
      <c r="J28" s="817"/>
      <c r="K28" s="723"/>
      <c r="L28" s="723"/>
      <c r="M28" s="806"/>
      <c r="N28" s="807"/>
      <c r="O28" s="656"/>
      <c r="P28" s="565"/>
    </row>
    <row r="29" spans="2:16" s="25" customFormat="1" ht="24" customHeight="1">
      <c r="B29" s="1001"/>
      <c r="C29" s="925"/>
      <c r="D29" s="926"/>
      <c r="E29" s="568">
        <v>2</v>
      </c>
      <c r="F29" s="569" t="s">
        <v>114</v>
      </c>
      <c r="G29" s="569">
        <v>2</v>
      </c>
      <c r="H29" s="755"/>
      <c r="I29" s="756"/>
      <c r="J29" s="820"/>
      <c r="K29" s="724"/>
      <c r="L29" s="724"/>
      <c r="M29" s="792"/>
      <c r="N29" s="816"/>
      <c r="O29" s="657"/>
      <c r="P29" s="565"/>
    </row>
    <row r="30" spans="2:16" s="25" customFormat="1" ht="24" customHeight="1">
      <c r="B30" s="1001"/>
      <c r="C30" s="923" t="s">
        <v>21</v>
      </c>
      <c r="D30" s="924"/>
      <c r="E30" s="570">
        <v>1</v>
      </c>
      <c r="F30" s="571" t="s">
        <v>117</v>
      </c>
      <c r="G30" s="571">
        <v>1</v>
      </c>
      <c r="H30" s="989"/>
      <c r="I30" s="990"/>
      <c r="J30" s="817"/>
      <c r="K30" s="725"/>
      <c r="L30" s="725"/>
      <c r="M30" s="818"/>
      <c r="N30" s="819"/>
      <c r="O30" s="656"/>
      <c r="P30" s="565"/>
    </row>
    <row r="31" spans="2:16" s="25" customFormat="1" ht="24" customHeight="1" thickBot="1">
      <c r="B31" s="1002"/>
      <c r="C31" s="927"/>
      <c r="D31" s="928"/>
      <c r="E31" s="576">
        <v>2</v>
      </c>
      <c r="F31" s="577" t="s">
        <v>116</v>
      </c>
      <c r="G31" s="577">
        <v>2</v>
      </c>
      <c r="H31" s="991"/>
      <c r="I31" s="992"/>
      <c r="J31" s="822"/>
      <c r="K31" s="726"/>
      <c r="L31" s="726"/>
      <c r="M31" s="823"/>
      <c r="N31" s="824"/>
      <c r="O31" s="658"/>
      <c r="P31" s="565"/>
    </row>
    <row r="32" spans="2:16" s="25" customFormat="1" ht="24" customHeight="1" thickTop="1">
      <c r="B32" s="1003" t="s">
        <v>91</v>
      </c>
      <c r="C32" s="968" t="s">
        <v>93</v>
      </c>
      <c r="D32" s="969"/>
      <c r="E32" s="580">
        <v>1</v>
      </c>
      <c r="F32" s="581" t="s">
        <v>118</v>
      </c>
      <c r="G32" s="581">
        <v>1</v>
      </c>
      <c r="H32" s="781" t="s">
        <v>149</v>
      </c>
      <c r="I32" s="780"/>
      <c r="J32" s="867"/>
      <c r="K32" s="719"/>
      <c r="L32" s="719"/>
      <c r="M32" s="825"/>
      <c r="N32" s="826"/>
      <c r="O32" s="656"/>
      <c r="P32" s="565"/>
    </row>
    <row r="33" spans="2:16" s="25" customFormat="1" ht="24" customHeight="1">
      <c r="B33" s="1001"/>
      <c r="C33" s="970"/>
      <c r="D33" s="971"/>
      <c r="E33" s="584">
        <v>2</v>
      </c>
      <c r="F33" s="585" t="s">
        <v>84</v>
      </c>
      <c r="G33" s="585">
        <v>2</v>
      </c>
      <c r="H33" s="827"/>
      <c r="I33" s="828" t="s">
        <v>213</v>
      </c>
      <c r="J33" s="868"/>
      <c r="K33" s="727"/>
      <c r="L33" s="727"/>
      <c r="M33" s="799"/>
      <c r="N33" s="800"/>
      <c r="O33" s="656"/>
      <c r="P33" s="565"/>
    </row>
    <row r="34" spans="2:16" s="25" customFormat="1" ht="24" customHeight="1">
      <c r="B34" s="1001"/>
      <c r="C34" s="970"/>
      <c r="D34" s="971"/>
      <c r="E34" s="584">
        <v>3</v>
      </c>
      <c r="F34" s="585" t="s">
        <v>84</v>
      </c>
      <c r="G34" s="585">
        <v>3</v>
      </c>
      <c r="H34" s="753"/>
      <c r="I34" s="752"/>
      <c r="J34" s="868"/>
      <c r="K34" s="727"/>
      <c r="L34" s="727"/>
      <c r="M34" s="799"/>
      <c r="N34" s="800"/>
      <c r="O34" s="659"/>
      <c r="P34" s="565"/>
    </row>
    <row r="35" spans="2:16" s="25" customFormat="1" ht="24" customHeight="1">
      <c r="B35" s="1001"/>
      <c r="C35" s="970"/>
      <c r="D35" s="971"/>
      <c r="E35" s="584">
        <v>4</v>
      </c>
      <c r="F35" s="585" t="s">
        <v>84</v>
      </c>
      <c r="G35" s="585">
        <v>4</v>
      </c>
      <c r="H35" s="863" t="s">
        <v>123</v>
      </c>
      <c r="I35" s="864"/>
      <c r="J35" s="868"/>
      <c r="K35" s="727"/>
      <c r="L35" s="727"/>
      <c r="M35" s="799"/>
      <c r="N35" s="800"/>
      <c r="O35" s="656"/>
      <c r="P35" s="565"/>
    </row>
    <row r="36" spans="2:16" s="25" customFormat="1" ht="24" customHeight="1">
      <c r="B36" s="1001"/>
      <c r="C36" s="970"/>
      <c r="D36" s="971"/>
      <c r="E36" s="584">
        <v>5</v>
      </c>
      <c r="F36" s="585" t="s">
        <v>84</v>
      </c>
      <c r="G36" s="585">
        <v>5</v>
      </c>
      <c r="H36" s="827"/>
      <c r="I36" s="828" t="s">
        <v>213</v>
      </c>
      <c r="J36" s="868"/>
      <c r="K36" s="727"/>
      <c r="L36" s="727"/>
      <c r="M36" s="799"/>
      <c r="N36" s="800"/>
      <c r="O36" s="659"/>
      <c r="P36" s="565"/>
    </row>
    <row r="37" spans="2:16" s="25" customFormat="1" ht="24" customHeight="1">
      <c r="B37" s="1001"/>
      <c r="C37" s="970"/>
      <c r="D37" s="971"/>
      <c r="E37" s="584">
        <v>6</v>
      </c>
      <c r="F37" s="585" t="s">
        <v>84</v>
      </c>
      <c r="G37" s="585">
        <v>6</v>
      </c>
      <c r="H37" s="753"/>
      <c r="I37" s="752"/>
      <c r="J37" s="868"/>
      <c r="K37" s="727"/>
      <c r="L37" s="727"/>
      <c r="M37" s="799"/>
      <c r="N37" s="800"/>
      <c r="O37" s="656"/>
      <c r="P37" s="565"/>
    </row>
    <row r="38" spans="2:16" s="25" customFormat="1" ht="24" customHeight="1" thickBot="1">
      <c r="B38" s="1001"/>
      <c r="C38" s="972"/>
      <c r="D38" s="973"/>
      <c r="E38" s="588">
        <v>7</v>
      </c>
      <c r="F38" s="589" t="s">
        <v>84</v>
      </c>
      <c r="G38" s="589">
        <v>7</v>
      </c>
      <c r="H38" s="870"/>
      <c r="I38" s="871"/>
      <c r="J38" s="869"/>
      <c r="K38" s="726"/>
      <c r="L38" s="726"/>
      <c r="M38" s="823"/>
      <c r="N38" s="824"/>
      <c r="O38" s="656"/>
      <c r="P38" s="565"/>
    </row>
    <row r="39" spans="2:16" s="25" customFormat="1" ht="24" customHeight="1" thickTop="1">
      <c r="B39" s="1001"/>
      <c r="C39" s="968" t="s">
        <v>220</v>
      </c>
      <c r="D39" s="969"/>
      <c r="E39" s="580">
        <v>1</v>
      </c>
      <c r="F39" s="590" t="s">
        <v>119</v>
      </c>
      <c r="G39" s="590">
        <v>1</v>
      </c>
      <c r="H39" s="781" t="s">
        <v>149</v>
      </c>
      <c r="I39" s="780"/>
      <c r="J39" s="867"/>
      <c r="K39" s="728"/>
      <c r="L39" s="728"/>
      <c r="M39" s="829"/>
      <c r="N39" s="830"/>
      <c r="O39" s="660"/>
      <c r="P39" s="565"/>
    </row>
    <row r="40" spans="2:16" s="25" customFormat="1" ht="24" customHeight="1">
      <c r="B40" s="1001"/>
      <c r="C40" s="970"/>
      <c r="D40" s="971"/>
      <c r="E40" s="584">
        <v>2</v>
      </c>
      <c r="F40" s="585" t="s">
        <v>94</v>
      </c>
      <c r="G40" s="585">
        <v>2</v>
      </c>
      <c r="H40" s="753"/>
      <c r="I40" s="752"/>
      <c r="J40" s="868"/>
      <c r="K40" s="727"/>
      <c r="L40" s="727"/>
      <c r="M40" s="799"/>
      <c r="N40" s="800"/>
      <c r="O40" s="659"/>
      <c r="P40" s="565"/>
    </row>
    <row r="41" spans="2:16" s="25" customFormat="1" ht="24" customHeight="1">
      <c r="B41" s="1001"/>
      <c r="C41" s="970"/>
      <c r="D41" s="971"/>
      <c r="E41" s="584">
        <v>3</v>
      </c>
      <c r="F41" s="585" t="s">
        <v>94</v>
      </c>
      <c r="G41" s="585">
        <v>3</v>
      </c>
      <c r="H41" s="753"/>
      <c r="I41" s="752"/>
      <c r="J41" s="868"/>
      <c r="K41" s="727"/>
      <c r="L41" s="727"/>
      <c r="M41" s="799"/>
      <c r="N41" s="800"/>
      <c r="O41" s="659"/>
      <c r="P41" s="565"/>
    </row>
    <row r="42" spans="2:16" s="25" customFormat="1" ht="24" customHeight="1">
      <c r="B42" s="1001"/>
      <c r="C42" s="970"/>
      <c r="D42" s="971"/>
      <c r="E42" s="584">
        <v>4</v>
      </c>
      <c r="F42" s="585" t="s">
        <v>94</v>
      </c>
      <c r="G42" s="585">
        <v>4</v>
      </c>
      <c r="H42" s="863" t="s">
        <v>150</v>
      </c>
      <c r="I42" s="864"/>
      <c r="J42" s="868"/>
      <c r="K42" s="727"/>
      <c r="L42" s="727"/>
      <c r="M42" s="799"/>
      <c r="N42" s="800"/>
      <c r="O42" s="661"/>
      <c r="P42" s="565"/>
    </row>
    <row r="43" spans="2:16" s="25" customFormat="1" ht="24" customHeight="1">
      <c r="B43" s="1001"/>
      <c r="C43" s="970"/>
      <c r="D43" s="971"/>
      <c r="E43" s="584">
        <v>5</v>
      </c>
      <c r="F43" s="585" t="s">
        <v>94</v>
      </c>
      <c r="G43" s="585">
        <v>5</v>
      </c>
      <c r="H43" s="753"/>
      <c r="I43" s="752"/>
      <c r="J43" s="868"/>
      <c r="K43" s="727"/>
      <c r="L43" s="727"/>
      <c r="M43" s="799"/>
      <c r="N43" s="800"/>
      <c r="O43" s="656"/>
      <c r="P43" s="565"/>
    </row>
    <row r="44" spans="2:16" s="25" customFormat="1" ht="24" customHeight="1">
      <c r="B44" s="1001"/>
      <c r="C44" s="970"/>
      <c r="D44" s="971"/>
      <c r="E44" s="584">
        <v>6</v>
      </c>
      <c r="F44" s="585" t="s">
        <v>94</v>
      </c>
      <c r="G44" s="585">
        <v>6</v>
      </c>
      <c r="H44" s="995"/>
      <c r="I44" s="996"/>
      <c r="J44" s="868"/>
      <c r="K44" s="727"/>
      <c r="L44" s="727"/>
      <c r="M44" s="799"/>
      <c r="N44" s="800"/>
      <c r="O44" s="659"/>
      <c r="P44" s="565"/>
    </row>
    <row r="45" spans="2:16" s="25" customFormat="1" ht="24" customHeight="1" thickBot="1">
      <c r="B45" s="1002"/>
      <c r="C45" s="972"/>
      <c r="D45" s="973"/>
      <c r="E45" s="588">
        <v>7</v>
      </c>
      <c r="F45" s="589"/>
      <c r="G45" s="589">
        <v>7</v>
      </c>
      <c r="H45" s="993"/>
      <c r="I45" s="994"/>
      <c r="J45" s="869"/>
      <c r="K45" s="726"/>
      <c r="L45" s="726"/>
      <c r="M45" s="823"/>
      <c r="N45" s="824"/>
      <c r="O45" s="658"/>
      <c r="P45" s="565"/>
    </row>
    <row r="46" spans="2:16" s="25" customFormat="1" ht="24" customHeight="1" thickTop="1">
      <c r="B46" s="999" t="s">
        <v>95</v>
      </c>
      <c r="C46" s="936" t="s">
        <v>92</v>
      </c>
      <c r="D46" s="937"/>
      <c r="E46" s="591">
        <v>1</v>
      </c>
      <c r="F46" s="592" t="s">
        <v>92</v>
      </c>
      <c r="G46" s="593">
        <v>1</v>
      </c>
      <c r="H46" s="784"/>
      <c r="I46" s="866"/>
      <c r="J46" s="854"/>
      <c r="K46" s="729"/>
      <c r="L46" s="729"/>
      <c r="M46" s="796"/>
      <c r="N46" s="797"/>
      <c r="O46" s="656"/>
      <c r="P46" s="565"/>
    </row>
    <row r="47" spans="2:16" s="25" customFormat="1" ht="24" customHeight="1" thickBot="1">
      <c r="B47" s="1000"/>
      <c r="C47" s="938"/>
      <c r="D47" s="939"/>
      <c r="E47" s="594">
        <v>2</v>
      </c>
      <c r="F47" s="595" t="s">
        <v>92</v>
      </c>
      <c r="G47" s="596">
        <v>2</v>
      </c>
      <c r="H47" s="785"/>
      <c r="I47" s="782"/>
      <c r="J47" s="783"/>
      <c r="K47" s="730"/>
      <c r="L47" s="730"/>
      <c r="M47" s="812"/>
      <c r="N47" s="813"/>
      <c r="O47" s="662"/>
      <c r="P47" s="565"/>
    </row>
    <row r="48" spans="2:16" s="25" customFormat="1" ht="24" customHeight="1">
      <c r="B48" s="920" t="s">
        <v>66</v>
      </c>
      <c r="C48" s="940" t="s">
        <v>96</v>
      </c>
      <c r="D48" s="941"/>
      <c r="E48" s="597">
        <v>1</v>
      </c>
      <c r="F48" s="598" t="s">
        <v>96</v>
      </c>
      <c r="G48" s="598">
        <v>1</v>
      </c>
      <c r="H48" s="763"/>
      <c r="I48" s="764"/>
      <c r="J48" s="765"/>
      <c r="K48" s="731"/>
      <c r="L48" s="731"/>
      <c r="M48" s="810"/>
      <c r="N48" s="811"/>
      <c r="O48" s="661"/>
      <c r="P48" s="565"/>
    </row>
    <row r="49" spans="2:16" s="25" customFormat="1" ht="24" customHeight="1">
      <c r="B49" s="921"/>
      <c r="C49" s="942"/>
      <c r="D49" s="943"/>
      <c r="E49" s="599">
        <v>2</v>
      </c>
      <c r="F49" s="600" t="s">
        <v>96</v>
      </c>
      <c r="G49" s="600">
        <v>2</v>
      </c>
      <c r="H49" s="766"/>
      <c r="I49" s="761"/>
      <c r="J49" s="762"/>
      <c r="K49" s="727"/>
      <c r="L49" s="727"/>
      <c r="M49" s="799"/>
      <c r="N49" s="800"/>
      <c r="O49" s="659"/>
      <c r="P49" s="565"/>
    </row>
    <row r="50" spans="2:16" s="25" customFormat="1" ht="24" customHeight="1">
      <c r="B50" s="921"/>
      <c r="C50" s="942"/>
      <c r="D50" s="943"/>
      <c r="E50" s="599">
        <v>3</v>
      </c>
      <c r="F50" s="600" t="s">
        <v>96</v>
      </c>
      <c r="G50" s="600">
        <v>3</v>
      </c>
      <c r="H50" s="766"/>
      <c r="I50" s="761"/>
      <c r="J50" s="762"/>
      <c r="K50" s="727"/>
      <c r="L50" s="727"/>
      <c r="M50" s="799"/>
      <c r="N50" s="800"/>
      <c r="O50" s="661"/>
      <c r="P50" s="565"/>
    </row>
    <row r="51" spans="2:16" s="25" customFormat="1" ht="24" customHeight="1">
      <c r="B51" s="921"/>
      <c r="C51" s="942"/>
      <c r="D51" s="943"/>
      <c r="E51" s="599">
        <v>4</v>
      </c>
      <c r="F51" s="600" t="s">
        <v>96</v>
      </c>
      <c r="G51" s="600">
        <v>4</v>
      </c>
      <c r="H51" s="766"/>
      <c r="I51" s="761"/>
      <c r="J51" s="762"/>
      <c r="K51" s="727"/>
      <c r="L51" s="727"/>
      <c r="M51" s="799"/>
      <c r="N51" s="800"/>
      <c r="O51" s="659"/>
      <c r="P51" s="565"/>
    </row>
    <row r="52" spans="2:16" s="25" customFormat="1" ht="24" customHeight="1">
      <c r="B52" s="921"/>
      <c r="C52" s="942"/>
      <c r="D52" s="943"/>
      <c r="E52" s="599">
        <v>5</v>
      </c>
      <c r="F52" s="600" t="s">
        <v>96</v>
      </c>
      <c r="G52" s="600">
        <v>5</v>
      </c>
      <c r="H52" s="766"/>
      <c r="I52" s="761"/>
      <c r="J52" s="762"/>
      <c r="K52" s="727"/>
      <c r="L52" s="727"/>
      <c r="M52" s="799"/>
      <c r="N52" s="800"/>
      <c r="O52" s="661"/>
      <c r="P52" s="565"/>
    </row>
    <row r="53" spans="2:16" s="25" customFormat="1" ht="24" customHeight="1" thickBot="1">
      <c r="B53" s="921"/>
      <c r="C53" s="927"/>
      <c r="D53" s="928"/>
      <c r="E53" s="576">
        <v>6</v>
      </c>
      <c r="F53" s="577" t="s">
        <v>96</v>
      </c>
      <c r="G53" s="577">
        <v>6</v>
      </c>
      <c r="H53" s="760"/>
      <c r="I53" s="758"/>
      <c r="J53" s="759"/>
      <c r="K53" s="726"/>
      <c r="L53" s="726"/>
      <c r="M53" s="823"/>
      <c r="N53" s="824"/>
      <c r="O53" s="658"/>
      <c r="P53" s="565"/>
    </row>
    <row r="54" spans="2:16" s="25" customFormat="1" ht="24" customHeight="1" thickTop="1">
      <c r="B54" s="921"/>
      <c r="C54" s="936" t="s">
        <v>92</v>
      </c>
      <c r="D54" s="937"/>
      <c r="E54" s="601">
        <v>1</v>
      </c>
      <c r="F54" s="602" t="s">
        <v>92</v>
      </c>
      <c r="G54" s="602">
        <v>1</v>
      </c>
      <c r="H54" s="865"/>
      <c r="I54" s="866"/>
      <c r="J54" s="854"/>
      <c r="K54" s="719"/>
      <c r="L54" s="719"/>
      <c r="M54" s="825"/>
      <c r="N54" s="826"/>
      <c r="O54" s="663"/>
      <c r="P54" s="565"/>
    </row>
    <row r="55" spans="2:16" s="25" customFormat="1" ht="24" customHeight="1" thickBot="1">
      <c r="B55" s="922"/>
      <c r="C55" s="938"/>
      <c r="D55" s="939"/>
      <c r="E55" s="603">
        <v>2</v>
      </c>
      <c r="F55" s="604" t="s">
        <v>92</v>
      </c>
      <c r="G55" s="604">
        <v>2</v>
      </c>
      <c r="H55" s="821"/>
      <c r="I55" s="782"/>
      <c r="J55" s="783"/>
      <c r="K55" s="720"/>
      <c r="L55" s="720"/>
      <c r="M55" s="814"/>
      <c r="N55" s="813"/>
      <c r="O55" s="662"/>
      <c r="P55" s="565"/>
    </row>
    <row r="56" spans="2:16" ht="19.5" customHeight="1">
      <c r="B56" s="605"/>
      <c r="C56" s="606"/>
      <c r="D56" s="606"/>
      <c r="E56" s="607"/>
      <c r="F56" s="607"/>
      <c r="G56" s="607"/>
      <c r="H56" s="608"/>
      <c r="I56" s="608"/>
      <c r="J56" s="608"/>
      <c r="K56" s="605"/>
      <c r="L56" s="605"/>
      <c r="M56" s="605"/>
      <c r="N56" s="605"/>
      <c r="O56" s="605"/>
      <c r="P56" s="609"/>
    </row>
    <row r="57" spans="2:16" ht="19.5" customHeight="1">
      <c r="B57" s="605"/>
      <c r="C57" s="606"/>
      <c r="D57" s="606"/>
      <c r="E57" s="607"/>
      <c r="F57" s="607"/>
      <c r="G57" s="607"/>
      <c r="H57" s="608"/>
      <c r="I57" s="608"/>
      <c r="J57" s="608"/>
      <c r="K57" s="605"/>
      <c r="L57" s="605"/>
      <c r="M57" s="605"/>
      <c r="N57" s="605"/>
      <c r="O57" s="605"/>
      <c r="P57" s="609"/>
    </row>
    <row r="58" spans="2:16" ht="19.5" customHeight="1">
      <c r="B58" s="605"/>
      <c r="C58" s="606"/>
      <c r="D58" s="606"/>
      <c r="E58" s="607"/>
      <c r="F58" s="607"/>
      <c r="G58" s="607"/>
      <c r="H58" s="608"/>
      <c r="I58" s="608"/>
      <c r="J58" s="608"/>
      <c r="K58" s="605"/>
      <c r="L58" s="605"/>
      <c r="M58" s="605"/>
      <c r="N58" s="605"/>
      <c r="O58" s="605"/>
      <c r="P58" s="609"/>
    </row>
    <row r="59" spans="2:16" ht="19.5" customHeight="1">
      <c r="B59" s="605"/>
      <c r="C59" s="606"/>
      <c r="D59" s="606"/>
      <c r="E59" s="607"/>
      <c r="F59" s="607"/>
      <c r="G59" s="607"/>
      <c r="H59" s="608"/>
      <c r="I59" s="608"/>
      <c r="J59" s="608"/>
      <c r="K59" s="605"/>
      <c r="L59" s="605"/>
      <c r="M59" s="605"/>
      <c r="N59" s="605"/>
      <c r="O59" s="605"/>
      <c r="P59" s="609"/>
    </row>
    <row r="60" spans="2:16" ht="19.5" customHeight="1">
      <c r="B60" s="605"/>
      <c r="C60" s="606"/>
      <c r="D60" s="606"/>
      <c r="E60" s="607"/>
      <c r="F60" s="607"/>
      <c r="G60" s="607"/>
      <c r="H60" s="608"/>
      <c r="I60" s="608"/>
      <c r="J60" s="608"/>
      <c r="K60" s="605"/>
      <c r="L60" s="605"/>
      <c r="M60" s="605"/>
      <c r="N60" s="605"/>
      <c r="O60" s="605"/>
      <c r="P60" s="609"/>
    </row>
    <row r="61" spans="2:16" ht="19.5" customHeight="1">
      <c r="B61" s="605"/>
      <c r="C61" s="606"/>
      <c r="D61" s="606"/>
      <c r="E61" s="607"/>
      <c r="F61" s="607"/>
      <c r="G61" s="607"/>
      <c r="H61" s="608"/>
      <c r="I61" s="608"/>
      <c r="J61" s="608"/>
      <c r="K61" s="605"/>
      <c r="L61" s="605"/>
      <c r="M61" s="605"/>
      <c r="N61" s="605"/>
      <c r="O61" s="605"/>
      <c r="P61" s="609"/>
    </row>
    <row r="62" spans="2:16" ht="19.5" customHeight="1">
      <c r="B62" s="605"/>
      <c r="C62" s="606"/>
      <c r="D62" s="606"/>
      <c r="E62" s="607"/>
      <c r="F62" s="607"/>
      <c r="G62" s="607"/>
      <c r="H62" s="608"/>
      <c r="I62" s="608"/>
      <c r="J62" s="608"/>
      <c r="K62" s="605"/>
      <c r="L62" s="605"/>
      <c r="M62" s="605"/>
      <c r="N62" s="605"/>
      <c r="O62" s="605"/>
      <c r="P62" s="609"/>
    </row>
    <row r="63" spans="2:16" ht="19.5" customHeight="1">
      <c r="B63" s="605"/>
      <c r="C63" s="606"/>
      <c r="D63" s="606"/>
      <c r="E63" s="607"/>
      <c r="F63" s="607"/>
      <c r="G63" s="607"/>
      <c r="H63" s="608"/>
      <c r="I63" s="608"/>
      <c r="J63" s="608"/>
      <c r="K63" s="605"/>
      <c r="L63" s="605"/>
      <c r="M63" s="605"/>
      <c r="N63" s="605"/>
      <c r="O63" s="605"/>
      <c r="P63" s="609"/>
    </row>
    <row r="64" spans="2:16" ht="19.5" customHeight="1">
      <c r="B64" s="605"/>
      <c r="C64" s="606"/>
      <c r="D64" s="606"/>
      <c r="E64" s="607"/>
      <c r="F64" s="607"/>
      <c r="G64" s="607"/>
      <c r="H64" s="608"/>
      <c r="I64" s="608"/>
      <c r="J64" s="608"/>
      <c r="K64" s="605"/>
      <c r="L64" s="605"/>
      <c r="M64" s="605"/>
      <c r="N64" s="605"/>
      <c r="O64" s="605"/>
      <c r="P64" s="609"/>
    </row>
    <row r="65" spans="2:16" ht="19.5" customHeight="1">
      <c r="B65" s="605"/>
      <c r="C65" s="606"/>
      <c r="D65" s="606"/>
      <c r="E65" s="607"/>
      <c r="F65" s="607"/>
      <c r="G65" s="607"/>
      <c r="H65" s="608"/>
      <c r="I65" s="608"/>
      <c r="J65" s="608"/>
      <c r="K65" s="605"/>
      <c r="L65" s="605"/>
      <c r="M65" s="605"/>
      <c r="N65" s="605"/>
      <c r="O65" s="605"/>
      <c r="P65" s="609"/>
    </row>
    <row r="66" spans="2:16" ht="19.5" customHeight="1">
      <c r="B66" s="605"/>
      <c r="C66" s="606"/>
      <c r="D66" s="606"/>
      <c r="E66" s="607"/>
      <c r="F66" s="607"/>
      <c r="G66" s="607"/>
      <c r="H66" s="608"/>
      <c r="I66" s="608"/>
      <c r="J66" s="608"/>
      <c r="K66" s="605"/>
      <c r="L66" s="605"/>
      <c r="M66" s="605"/>
      <c r="N66" s="605"/>
      <c r="O66" s="605"/>
      <c r="P66" s="609"/>
    </row>
    <row r="67" spans="2:16" ht="19.5" customHeight="1">
      <c r="B67" s="605"/>
      <c r="C67" s="606"/>
      <c r="D67" s="606"/>
      <c r="E67" s="607"/>
      <c r="F67" s="607"/>
      <c r="G67" s="607"/>
      <c r="H67" s="608"/>
      <c r="I67" s="608"/>
      <c r="J67" s="608"/>
      <c r="K67" s="605"/>
      <c r="L67" s="605"/>
      <c r="M67" s="605"/>
      <c r="N67" s="605"/>
      <c r="O67" s="605"/>
      <c r="P67" s="609"/>
    </row>
    <row r="68" spans="2:16" ht="19.5" customHeight="1">
      <c r="B68" s="605"/>
      <c r="C68" s="606"/>
      <c r="D68" s="606"/>
      <c r="E68" s="607"/>
      <c r="F68" s="607"/>
      <c r="G68" s="607"/>
      <c r="H68" s="608"/>
      <c r="I68" s="608"/>
      <c r="J68" s="608"/>
      <c r="K68" s="605"/>
      <c r="L68" s="605"/>
      <c r="M68" s="605"/>
      <c r="N68" s="605"/>
      <c r="O68" s="605"/>
      <c r="P68" s="609"/>
    </row>
    <row r="69" spans="2:16" ht="19.5" customHeight="1">
      <c r="B69" s="605"/>
      <c r="C69" s="606"/>
      <c r="D69" s="606"/>
      <c r="E69" s="607"/>
      <c r="F69" s="607"/>
      <c r="G69" s="607"/>
      <c r="H69" s="608"/>
      <c r="I69" s="608"/>
      <c r="J69" s="608"/>
      <c r="K69" s="605"/>
      <c r="L69" s="605"/>
      <c r="M69" s="605"/>
      <c r="N69" s="605"/>
      <c r="O69" s="605"/>
      <c r="P69" s="609"/>
    </row>
    <row r="70" spans="2:16" ht="19.5" customHeight="1">
      <c r="B70" s="605"/>
      <c r="C70" s="606"/>
      <c r="D70" s="606"/>
      <c r="E70" s="607"/>
      <c r="F70" s="607"/>
      <c r="G70" s="607"/>
      <c r="H70" s="608"/>
      <c r="I70" s="608"/>
      <c r="J70" s="608"/>
      <c r="K70" s="605"/>
      <c r="L70" s="605"/>
      <c r="M70" s="605"/>
      <c r="N70" s="605"/>
      <c r="O70" s="605"/>
      <c r="P70" s="609"/>
    </row>
    <row r="71" spans="2:16" ht="19.5" customHeight="1">
      <c r="B71" s="605"/>
      <c r="C71" s="606"/>
      <c r="D71" s="606"/>
      <c r="E71" s="607"/>
      <c r="F71" s="607"/>
      <c r="G71" s="607"/>
      <c r="H71" s="608"/>
      <c r="I71" s="608"/>
      <c r="J71" s="608"/>
      <c r="K71" s="605"/>
      <c r="L71" s="605"/>
      <c r="M71" s="605"/>
      <c r="N71" s="605"/>
      <c r="O71" s="605"/>
      <c r="P71" s="609"/>
    </row>
    <row r="72" spans="2:16" ht="19.5" customHeight="1">
      <c r="B72" s="605"/>
      <c r="C72" s="606"/>
      <c r="D72" s="606"/>
      <c r="E72" s="607"/>
      <c r="F72" s="607"/>
      <c r="G72" s="607"/>
      <c r="H72" s="608"/>
      <c r="I72" s="608"/>
      <c r="J72" s="608"/>
      <c r="K72" s="605"/>
      <c r="L72" s="605"/>
      <c r="M72" s="605"/>
      <c r="N72" s="605"/>
      <c r="O72" s="605"/>
      <c r="P72" s="609"/>
    </row>
    <row r="73" spans="2:16" ht="19.5" customHeight="1">
      <c r="B73" s="605"/>
      <c r="C73" s="606"/>
      <c r="D73" s="606"/>
      <c r="E73" s="607"/>
      <c r="F73" s="607"/>
      <c r="G73" s="607"/>
      <c r="H73" s="608"/>
      <c r="I73" s="608"/>
      <c r="J73" s="608"/>
      <c r="K73" s="605"/>
      <c r="L73" s="605"/>
      <c r="M73" s="605"/>
      <c r="N73" s="605"/>
      <c r="O73" s="605"/>
      <c r="P73" s="609"/>
    </row>
    <row r="74" spans="2:16" ht="19.5" customHeight="1">
      <c r="B74" s="605"/>
      <c r="C74" s="606"/>
      <c r="D74" s="606"/>
      <c r="E74" s="607"/>
      <c r="F74" s="607"/>
      <c r="G74" s="607"/>
      <c r="H74" s="608"/>
      <c r="I74" s="608"/>
      <c r="J74" s="608"/>
      <c r="K74" s="605"/>
      <c r="L74" s="605"/>
      <c r="M74" s="605"/>
      <c r="N74" s="605"/>
      <c r="O74" s="605"/>
      <c r="P74" s="609"/>
    </row>
    <row r="75" spans="2:16" ht="19.5" customHeight="1">
      <c r="B75" s="605"/>
      <c r="C75" s="606"/>
      <c r="D75" s="606"/>
      <c r="E75" s="607"/>
      <c r="F75" s="607"/>
      <c r="G75" s="607"/>
      <c r="H75" s="608"/>
      <c r="I75" s="608"/>
      <c r="J75" s="608"/>
      <c r="K75" s="605"/>
      <c r="L75" s="605"/>
      <c r="M75" s="605"/>
      <c r="N75" s="605"/>
      <c r="O75" s="605"/>
      <c r="P75" s="609"/>
    </row>
    <row r="76" spans="2:16" ht="19.5" customHeight="1">
      <c r="B76" s="605"/>
      <c r="C76" s="606"/>
      <c r="D76" s="606"/>
      <c r="E76" s="607"/>
      <c r="F76" s="607"/>
      <c r="G76" s="607"/>
      <c r="H76" s="608"/>
      <c r="I76" s="608"/>
      <c r="J76" s="608"/>
      <c r="K76" s="605"/>
      <c r="L76" s="605"/>
      <c r="M76" s="605"/>
      <c r="N76" s="605"/>
      <c r="O76" s="605"/>
      <c r="P76" s="609"/>
    </row>
    <row r="77" spans="2:16" ht="19.5" customHeight="1">
      <c r="B77" s="605"/>
      <c r="C77" s="606"/>
      <c r="D77" s="606"/>
      <c r="E77" s="607"/>
      <c r="F77" s="607"/>
      <c r="G77" s="607"/>
      <c r="H77" s="608"/>
      <c r="I77" s="608"/>
      <c r="J77" s="608"/>
      <c r="K77" s="605"/>
      <c r="L77" s="605"/>
      <c r="M77" s="605"/>
      <c r="N77" s="605"/>
      <c r="O77" s="605"/>
      <c r="P77" s="609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32" ht="21"/>
    <row r="533" ht="21"/>
    <row r="534" ht="21"/>
    <row r="535" ht="21"/>
    <row r="536" ht="21"/>
    <row r="537" ht="21"/>
    <row r="539" ht="21"/>
    <row r="540" ht="21"/>
  </sheetData>
  <sheetProtection password="C6D4" sheet="1" selectLockedCells="1"/>
  <mergeCells count="90">
    <mergeCell ref="H26:I26"/>
    <mergeCell ref="H39:I39"/>
    <mergeCell ref="B46:B47"/>
    <mergeCell ref="B14:B16"/>
    <mergeCell ref="B18:B31"/>
    <mergeCell ref="B32:B45"/>
    <mergeCell ref="H30:I31"/>
    <mergeCell ref="H45:I45"/>
    <mergeCell ref="H43:I44"/>
    <mergeCell ref="H40:I41"/>
    <mergeCell ref="H10:H11"/>
    <mergeCell ref="B7:B9"/>
    <mergeCell ref="C10:C12"/>
    <mergeCell ref="B10:B12"/>
    <mergeCell ref="C3:C6"/>
    <mergeCell ref="D3:H3"/>
    <mergeCell ref="D7:E7"/>
    <mergeCell ref="H4:H5"/>
    <mergeCell ref="C7:C9"/>
    <mergeCell ref="D4:E4"/>
    <mergeCell ref="C48:D53"/>
    <mergeCell ref="C20:D21"/>
    <mergeCell ref="C18:D19"/>
    <mergeCell ref="C22:D23"/>
    <mergeCell ref="C24:D25"/>
    <mergeCell ref="C46:D47"/>
    <mergeCell ref="C39:D45"/>
    <mergeCell ref="C32:D38"/>
    <mergeCell ref="C26:D27"/>
    <mergeCell ref="I9:J9"/>
    <mergeCell ref="B3:B6"/>
    <mergeCell ref="B48:B55"/>
    <mergeCell ref="C28:D29"/>
    <mergeCell ref="C30:D31"/>
    <mergeCell ref="H17:I17"/>
    <mergeCell ref="H15:J15"/>
    <mergeCell ref="H22:I23"/>
    <mergeCell ref="H7:H8"/>
    <mergeCell ref="C54:D55"/>
    <mergeCell ref="M10:M11"/>
    <mergeCell ref="D5:E5"/>
    <mergeCell ref="D6:E6"/>
    <mergeCell ref="D10:E10"/>
    <mergeCell ref="K7:K8"/>
    <mergeCell ref="D11:E11"/>
    <mergeCell ref="D9:E9"/>
    <mergeCell ref="L7:L8"/>
    <mergeCell ref="D8:E8"/>
    <mergeCell ref="K10:K11"/>
    <mergeCell ref="N10:N11"/>
    <mergeCell ref="M4:N4"/>
    <mergeCell ref="M15:M16"/>
    <mergeCell ref="H24:I25"/>
    <mergeCell ref="K4:K5"/>
    <mergeCell ref="J18:J19"/>
    <mergeCell ref="J20:J21"/>
    <mergeCell ref="K14:O14"/>
    <mergeCell ref="H16:I16"/>
    <mergeCell ref="L10:L11"/>
    <mergeCell ref="I3:N3"/>
    <mergeCell ref="I4:J6"/>
    <mergeCell ref="M5:N5"/>
    <mergeCell ref="N7:N8"/>
    <mergeCell ref="M7:M8"/>
    <mergeCell ref="L4:L5"/>
    <mergeCell ref="I7:J8"/>
    <mergeCell ref="H37:I37"/>
    <mergeCell ref="J32:J38"/>
    <mergeCell ref="J39:J45"/>
    <mergeCell ref="H38:I38"/>
    <mergeCell ref="I10:J11"/>
    <mergeCell ref="I12:J12"/>
    <mergeCell ref="C14:J14"/>
    <mergeCell ref="H21:I21"/>
    <mergeCell ref="H20:I20"/>
    <mergeCell ref="H19:I19"/>
    <mergeCell ref="H18:I18"/>
    <mergeCell ref="D12:E12"/>
    <mergeCell ref="C15:E16"/>
    <mergeCell ref="C17:E17"/>
    <mergeCell ref="J26:J27"/>
    <mergeCell ref="H42:I42"/>
    <mergeCell ref="H54:J55"/>
    <mergeCell ref="H46:J47"/>
    <mergeCell ref="H27:I27"/>
    <mergeCell ref="H35:I35"/>
    <mergeCell ref="H32:I32"/>
    <mergeCell ref="H48:J53"/>
    <mergeCell ref="H28:I29"/>
    <mergeCell ref="H34:I34"/>
  </mergeCells>
  <dataValidations count="6">
    <dataValidation allowBlank="1" showInputMessage="1" showErrorMessage="1" imeMode="on" sqref="O56:O77 K7:L7 K17:L17 K56:M77 P17:P77"/>
    <dataValidation type="list" allowBlank="1" showInputMessage="1" showErrorMessage="1" sqref="C56:G77">
      <formula1>$Y$18:$Y$27</formula1>
    </dataValidation>
    <dataValidation allowBlank="1" showInputMessage="1" showErrorMessage="1" imeMode="off" sqref="B7 I7 I10 M7:N7 B56:B77 B48 B46 B32 B17:B18 B10 N56:N77"/>
    <dataValidation allowBlank="1" showInputMessage="1" showErrorMessage="1" imeMode="halfAlpha" sqref="H32 N12 H12 M10:M12 N10 H37:H55 I32:I33 H34:H35 J18:J55 I38:I55 I35:I36 I18:I29 H18:H30 M17:O55"/>
    <dataValidation allowBlank="1" showInputMessage="1" showErrorMessage="1" imeMode="hiragana" sqref="K18:L55 K10:L12 H10:H11 C10:E12"/>
    <dataValidation type="list" allowBlank="1" showInputMessage="1" showErrorMessage="1" sqref="H33 H36">
      <formula1>"周長333,周長400,周長500"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70"/>
  <sheetViews>
    <sheetView zoomScalePageLayoutView="0" workbookViewId="0" topLeftCell="A1">
      <selection activeCell="I25" sqref="I25:J25"/>
    </sheetView>
  </sheetViews>
  <sheetFormatPr defaultColWidth="9.00390625" defaultRowHeight="13.5"/>
  <cols>
    <col min="1" max="1" width="2.125" style="22" customWidth="1"/>
    <col min="2" max="2" width="6.625" style="22" customWidth="1"/>
    <col min="3" max="3" width="9.625" style="22" customWidth="1"/>
    <col min="4" max="4" width="28.625" style="22" customWidth="1"/>
    <col min="5" max="5" width="3.625" style="32" customWidth="1"/>
    <col min="6" max="6" width="30.625" style="32" hidden="1" customWidth="1"/>
    <col min="7" max="7" width="2.625" style="32" hidden="1" customWidth="1"/>
    <col min="8" max="8" width="13.625" style="22" customWidth="1"/>
    <col min="9" max="9" width="6.125" style="22" customWidth="1"/>
    <col min="10" max="10" width="15.125" style="22" customWidth="1"/>
    <col min="11" max="11" width="22.625" style="22" customWidth="1"/>
    <col min="12" max="12" width="5.625" style="22" customWidth="1"/>
    <col min="13" max="13" width="15.00390625" style="22" customWidth="1"/>
    <col min="14" max="14" width="10.625" style="22" customWidth="1"/>
    <col min="15" max="15" width="3.125" style="22" customWidth="1"/>
    <col min="16" max="26" width="15.375" style="22" customWidth="1"/>
    <col min="27" max="27" width="1.625" style="22" customWidth="1"/>
    <col min="28" max="16384" width="9.00390625" style="22" customWidth="1"/>
  </cols>
  <sheetData>
    <row r="1" spans="2:14" s="21" customFormat="1" ht="24" customHeight="1">
      <c r="B1" s="19" t="s">
        <v>267</v>
      </c>
      <c r="E1" s="31"/>
      <c r="F1" s="31"/>
      <c r="G1" s="31"/>
      <c r="J1" s="20"/>
      <c r="K1" s="20"/>
      <c r="L1" s="20"/>
      <c r="M1" s="20"/>
      <c r="N1" s="20"/>
    </row>
    <row r="2" ht="12" customHeight="1" thickBot="1">
      <c r="N2" s="20"/>
    </row>
    <row r="3" spans="2:14" s="23" customFormat="1" ht="18" customHeight="1">
      <c r="B3" s="1007" t="s">
        <v>106</v>
      </c>
      <c r="C3" s="951" t="s">
        <v>103</v>
      </c>
      <c r="D3" s="775" t="s">
        <v>54</v>
      </c>
      <c r="E3" s="770"/>
      <c r="F3" s="770"/>
      <c r="G3" s="770"/>
      <c r="H3" s="873"/>
      <c r="I3" s="1014" t="s">
        <v>99</v>
      </c>
      <c r="J3" s="770"/>
      <c r="K3" s="770"/>
      <c r="L3" s="770"/>
      <c r="M3" s="873"/>
      <c r="N3" s="33"/>
    </row>
    <row r="4" spans="2:14" s="23" customFormat="1" ht="14.25" customHeight="1">
      <c r="B4" s="918"/>
      <c r="C4" s="914"/>
      <c r="D4" s="976" t="s">
        <v>120</v>
      </c>
      <c r="E4" s="977"/>
      <c r="F4" s="38"/>
      <c r="G4" s="38"/>
      <c r="H4" s="1016" t="s">
        <v>98</v>
      </c>
      <c r="I4" s="1015" t="s">
        <v>153</v>
      </c>
      <c r="J4" s="890" t="s">
        <v>62</v>
      </c>
      <c r="K4" s="890" t="s">
        <v>63</v>
      </c>
      <c r="L4" s="888" t="s">
        <v>89</v>
      </c>
      <c r="M4" s="889"/>
      <c r="N4" s="33"/>
    </row>
    <row r="5" spans="2:14" s="23" customFormat="1" ht="21" customHeight="1">
      <c r="B5" s="918"/>
      <c r="C5" s="914"/>
      <c r="D5" s="1030" t="s">
        <v>102</v>
      </c>
      <c r="E5" s="1031"/>
      <c r="F5" s="38"/>
      <c r="G5" s="38"/>
      <c r="H5" s="1017"/>
      <c r="I5" s="918"/>
      <c r="J5" s="914"/>
      <c r="K5" s="914"/>
      <c r="L5" s="880" t="s">
        <v>254</v>
      </c>
      <c r="M5" s="881"/>
      <c r="N5" s="33"/>
    </row>
    <row r="6" spans="2:14" s="23" customFormat="1" ht="21" customHeight="1" thickBot="1">
      <c r="B6" s="1008"/>
      <c r="C6" s="891"/>
      <c r="D6" s="902" t="s">
        <v>27</v>
      </c>
      <c r="E6" s="903"/>
      <c r="F6" s="24"/>
      <c r="G6" s="24"/>
      <c r="H6" s="76" t="s">
        <v>55</v>
      </c>
      <c r="I6" s="1008"/>
      <c r="J6" s="891"/>
      <c r="K6" s="891"/>
      <c r="L6" s="24" t="s">
        <v>104</v>
      </c>
      <c r="M6" s="41" t="s">
        <v>105</v>
      </c>
      <c r="N6" s="33"/>
    </row>
    <row r="7" spans="2:14" s="40" customFormat="1" ht="12" customHeight="1">
      <c r="B7" s="1027" t="s">
        <v>26</v>
      </c>
      <c r="C7" s="960" t="s">
        <v>258</v>
      </c>
      <c r="D7" s="952" t="s">
        <v>275</v>
      </c>
      <c r="E7" s="953"/>
      <c r="F7" s="79"/>
      <c r="G7" s="79"/>
      <c r="H7" s="934" t="s">
        <v>277</v>
      </c>
      <c r="I7" s="1033" t="s">
        <v>100</v>
      </c>
      <c r="J7" s="906" t="s">
        <v>279</v>
      </c>
      <c r="K7" s="906" t="s">
        <v>280</v>
      </c>
      <c r="L7" s="884">
        <v>2</v>
      </c>
      <c r="M7" s="882" t="s">
        <v>283</v>
      </c>
      <c r="N7" s="39"/>
    </row>
    <row r="8" spans="2:14" s="30" customFormat="1" ht="16.5" customHeight="1" thickBot="1">
      <c r="B8" s="1028"/>
      <c r="C8" s="961"/>
      <c r="D8" s="912" t="s">
        <v>274</v>
      </c>
      <c r="E8" s="913"/>
      <c r="F8" s="86"/>
      <c r="G8" s="86"/>
      <c r="H8" s="935"/>
      <c r="I8" s="1034"/>
      <c r="J8" s="907"/>
      <c r="K8" s="907"/>
      <c r="L8" s="885"/>
      <c r="M8" s="883"/>
      <c r="N8" s="21"/>
    </row>
    <row r="9" spans="2:14" s="30" customFormat="1" ht="24" customHeight="1" thickBot="1" thickTop="1">
      <c r="B9" s="1029"/>
      <c r="C9" s="962"/>
      <c r="D9" s="910" t="s">
        <v>276</v>
      </c>
      <c r="E9" s="911"/>
      <c r="F9" s="87"/>
      <c r="G9" s="87"/>
      <c r="H9" s="543" t="s">
        <v>278</v>
      </c>
      <c r="I9" s="84" t="s">
        <v>155</v>
      </c>
      <c r="J9" s="88" t="s">
        <v>281</v>
      </c>
      <c r="K9" s="88" t="s">
        <v>282</v>
      </c>
      <c r="L9" s="89">
        <v>3</v>
      </c>
      <c r="M9" s="551" t="s">
        <v>284</v>
      </c>
      <c r="N9" s="21"/>
    </row>
    <row r="10" spans="2:14" s="35" customFormat="1" ht="15" customHeight="1" thickBot="1">
      <c r="B10" s="986"/>
      <c r="C10" s="1039"/>
      <c r="D10" s="904"/>
      <c r="E10" s="905"/>
      <c r="F10" s="788"/>
      <c r="G10" s="788"/>
      <c r="H10" s="1040"/>
      <c r="I10" s="1042" t="s">
        <v>100</v>
      </c>
      <c r="J10" s="898"/>
      <c r="K10" s="898"/>
      <c r="L10" s="1046"/>
      <c r="M10" s="1035"/>
      <c r="N10" s="34"/>
    </row>
    <row r="11" spans="2:14" s="35" customFormat="1" ht="25.5" customHeight="1" thickTop="1">
      <c r="B11" s="987"/>
      <c r="C11" s="984"/>
      <c r="D11" s="1037"/>
      <c r="E11" s="1038"/>
      <c r="F11" s="789"/>
      <c r="G11" s="789"/>
      <c r="H11" s="1041"/>
      <c r="I11" s="1043"/>
      <c r="J11" s="1032"/>
      <c r="K11" s="1032"/>
      <c r="L11" s="1047"/>
      <c r="M11" s="1036"/>
      <c r="N11" s="34"/>
    </row>
    <row r="12" spans="2:14" s="35" customFormat="1" ht="36" customHeight="1" thickBot="1">
      <c r="B12" s="988"/>
      <c r="C12" s="985"/>
      <c r="D12" s="963"/>
      <c r="E12" s="964"/>
      <c r="F12" s="790"/>
      <c r="G12" s="790"/>
      <c r="H12" s="791"/>
      <c r="I12" s="36" t="s">
        <v>101</v>
      </c>
      <c r="J12" s="739"/>
      <c r="K12" s="739"/>
      <c r="L12" s="793"/>
      <c r="M12" s="794"/>
      <c r="N12" s="34"/>
    </row>
    <row r="13" ht="12" customHeight="1" thickBot="1"/>
    <row r="14" spans="2:14" s="23" customFormat="1" ht="18" customHeight="1">
      <c r="B14" s="917" t="s">
        <v>106</v>
      </c>
      <c r="C14" s="775" t="s">
        <v>61</v>
      </c>
      <c r="D14" s="770"/>
      <c r="E14" s="770"/>
      <c r="F14" s="770"/>
      <c r="G14" s="770"/>
      <c r="H14" s="771"/>
      <c r="I14" s="775" t="s">
        <v>60</v>
      </c>
      <c r="J14" s="770"/>
      <c r="K14" s="770"/>
      <c r="L14" s="770"/>
      <c r="M14" s="770"/>
      <c r="N14" s="873"/>
    </row>
    <row r="15" spans="2:14" s="23" customFormat="1" ht="21" customHeight="1" thickBot="1">
      <c r="B15" s="918"/>
      <c r="C15" s="954" t="s">
        <v>97</v>
      </c>
      <c r="D15" s="965"/>
      <c r="E15" s="875"/>
      <c r="F15" s="37"/>
      <c r="G15" s="37"/>
      <c r="H15" s="70" t="s">
        <v>65</v>
      </c>
      <c r="I15" s="954" t="s">
        <v>62</v>
      </c>
      <c r="J15" s="875"/>
      <c r="K15" s="890" t="s">
        <v>63</v>
      </c>
      <c r="L15" s="890" t="s">
        <v>64</v>
      </c>
      <c r="M15" s="68" t="s">
        <v>89</v>
      </c>
      <c r="N15" s="71" t="s">
        <v>85</v>
      </c>
    </row>
    <row r="16" spans="2:14" s="23" customFormat="1" ht="21" customHeight="1" thickBot="1">
      <c r="B16" s="919"/>
      <c r="C16" s="966"/>
      <c r="D16" s="967"/>
      <c r="E16" s="879"/>
      <c r="F16" s="37"/>
      <c r="G16" s="37"/>
      <c r="H16" s="73" t="s">
        <v>147</v>
      </c>
      <c r="I16" s="966"/>
      <c r="J16" s="879"/>
      <c r="K16" s="891"/>
      <c r="L16" s="891"/>
      <c r="M16" s="74" t="s">
        <v>253</v>
      </c>
      <c r="N16" s="72" t="s">
        <v>192</v>
      </c>
    </row>
    <row r="17" spans="2:14" s="78" customFormat="1" ht="27" customHeight="1" thickBot="1">
      <c r="B17" s="90" t="s">
        <v>26</v>
      </c>
      <c r="C17" s="1044" t="s">
        <v>219</v>
      </c>
      <c r="D17" s="1045"/>
      <c r="E17" s="553"/>
      <c r="F17" s="91"/>
      <c r="G17" s="91"/>
      <c r="H17" s="92">
        <v>332440</v>
      </c>
      <c r="I17" s="1023" t="s">
        <v>289</v>
      </c>
      <c r="J17" s="1024"/>
      <c r="K17" s="93" t="s">
        <v>290</v>
      </c>
      <c r="L17" s="93">
        <v>2</v>
      </c>
      <c r="M17" s="552" t="s">
        <v>291</v>
      </c>
      <c r="N17" s="554">
        <v>101031</v>
      </c>
    </row>
    <row r="18" spans="2:14" s="25" customFormat="1" ht="24" customHeight="1" thickTop="1">
      <c r="B18" s="1003" t="s">
        <v>90</v>
      </c>
      <c r="C18" s="936" t="s">
        <v>222</v>
      </c>
      <c r="D18" s="1048"/>
      <c r="E18" s="560">
        <v>1</v>
      </c>
      <c r="F18" s="561" t="s">
        <v>108</v>
      </c>
      <c r="G18" s="561">
        <v>1</v>
      </c>
      <c r="H18" s="795"/>
      <c r="I18" s="1012"/>
      <c r="J18" s="1013"/>
      <c r="K18" s="729"/>
      <c r="L18" s="796"/>
      <c r="M18" s="797"/>
      <c r="N18" s="664"/>
    </row>
    <row r="19" spans="2:14" s="25" customFormat="1" ht="24" customHeight="1">
      <c r="B19" s="1001"/>
      <c r="C19" s="1049"/>
      <c r="D19" s="1050"/>
      <c r="E19" s="610">
        <v>2</v>
      </c>
      <c r="F19" s="611" t="s">
        <v>107</v>
      </c>
      <c r="G19" s="611">
        <v>2</v>
      </c>
      <c r="H19" s="798"/>
      <c r="I19" s="1010"/>
      <c r="J19" s="1011"/>
      <c r="K19" s="727"/>
      <c r="L19" s="799"/>
      <c r="M19" s="800"/>
      <c r="N19" s="665"/>
    </row>
    <row r="20" spans="2:14" s="25" customFormat="1" ht="24" customHeight="1">
      <c r="B20" s="1001"/>
      <c r="C20" s="1049"/>
      <c r="D20" s="1050"/>
      <c r="E20" s="599">
        <v>3</v>
      </c>
      <c r="F20" s="600" t="s">
        <v>110</v>
      </c>
      <c r="G20" s="600">
        <v>1</v>
      </c>
      <c r="H20" s="801"/>
      <c r="I20" s="1010"/>
      <c r="J20" s="1053"/>
      <c r="K20" s="727"/>
      <c r="L20" s="799"/>
      <c r="M20" s="800"/>
      <c r="N20" s="666"/>
    </row>
    <row r="21" spans="2:14" s="25" customFormat="1" ht="24" customHeight="1">
      <c r="B21" s="1001"/>
      <c r="C21" s="1049"/>
      <c r="D21" s="1050"/>
      <c r="E21" s="599">
        <v>4</v>
      </c>
      <c r="F21" s="600" t="s">
        <v>109</v>
      </c>
      <c r="G21" s="600">
        <v>2</v>
      </c>
      <c r="H21" s="801"/>
      <c r="I21" s="1010"/>
      <c r="J21" s="1053"/>
      <c r="K21" s="727"/>
      <c r="L21" s="799"/>
      <c r="M21" s="800"/>
      <c r="N21" s="664"/>
    </row>
    <row r="22" spans="2:14" s="25" customFormat="1" ht="24" customHeight="1">
      <c r="B22" s="1001"/>
      <c r="C22" s="1049"/>
      <c r="D22" s="1050"/>
      <c r="E22" s="599">
        <v>5</v>
      </c>
      <c r="F22" s="600" t="s">
        <v>112</v>
      </c>
      <c r="G22" s="600">
        <v>1</v>
      </c>
      <c r="H22" s="801"/>
      <c r="I22" s="1010"/>
      <c r="J22" s="1053"/>
      <c r="K22" s="727"/>
      <c r="L22" s="799"/>
      <c r="M22" s="800"/>
      <c r="N22" s="665"/>
    </row>
    <row r="23" spans="2:14" s="25" customFormat="1" ht="24" customHeight="1">
      <c r="B23" s="1001"/>
      <c r="C23" s="945"/>
      <c r="D23" s="946"/>
      <c r="E23" s="574">
        <v>6</v>
      </c>
      <c r="F23" s="575" t="s">
        <v>111</v>
      </c>
      <c r="G23" s="575">
        <v>2</v>
      </c>
      <c r="H23" s="802"/>
      <c r="I23" s="1051"/>
      <c r="J23" s="1052"/>
      <c r="K23" s="722"/>
      <c r="L23" s="803"/>
      <c r="M23" s="804"/>
      <c r="N23" s="667"/>
    </row>
    <row r="24" spans="2:14" s="25" customFormat="1" ht="24" customHeight="1">
      <c r="B24" s="1001"/>
      <c r="C24" s="923" t="s">
        <v>219</v>
      </c>
      <c r="D24" s="924"/>
      <c r="E24" s="566">
        <v>1</v>
      </c>
      <c r="F24" s="567" t="s">
        <v>88</v>
      </c>
      <c r="G24" s="567">
        <v>1</v>
      </c>
      <c r="H24" s="805"/>
      <c r="I24" s="997"/>
      <c r="J24" s="1009"/>
      <c r="K24" s="723"/>
      <c r="L24" s="806"/>
      <c r="M24" s="807"/>
      <c r="N24" s="668"/>
    </row>
    <row r="25" spans="2:14" s="25" customFormat="1" ht="24" customHeight="1">
      <c r="B25" s="1001"/>
      <c r="C25" s="942"/>
      <c r="D25" s="943"/>
      <c r="E25" s="599">
        <v>2</v>
      </c>
      <c r="F25" s="600" t="s">
        <v>88</v>
      </c>
      <c r="G25" s="600">
        <v>2</v>
      </c>
      <c r="H25" s="808"/>
      <c r="I25" s="908"/>
      <c r="J25" s="1004"/>
      <c r="K25" s="727"/>
      <c r="L25" s="799"/>
      <c r="M25" s="800"/>
      <c r="N25" s="665"/>
    </row>
    <row r="26" spans="2:14" s="25" customFormat="1" ht="24" customHeight="1">
      <c r="B26" s="1001"/>
      <c r="C26" s="942"/>
      <c r="D26" s="943"/>
      <c r="E26" s="599">
        <v>3</v>
      </c>
      <c r="F26" s="600" t="s">
        <v>113</v>
      </c>
      <c r="G26" s="600">
        <v>1</v>
      </c>
      <c r="H26" s="808"/>
      <c r="I26" s="908"/>
      <c r="J26" s="1004"/>
      <c r="K26" s="727"/>
      <c r="L26" s="799"/>
      <c r="M26" s="800"/>
      <c r="N26" s="666"/>
    </row>
    <row r="27" spans="2:14" s="25" customFormat="1" ht="24" customHeight="1">
      <c r="B27" s="1001"/>
      <c r="C27" s="942"/>
      <c r="D27" s="943"/>
      <c r="E27" s="599">
        <v>4</v>
      </c>
      <c r="F27" s="600" t="s">
        <v>67</v>
      </c>
      <c r="G27" s="600">
        <v>2</v>
      </c>
      <c r="H27" s="808"/>
      <c r="I27" s="908"/>
      <c r="J27" s="1004"/>
      <c r="K27" s="727"/>
      <c r="L27" s="799"/>
      <c r="M27" s="800"/>
      <c r="N27" s="664"/>
    </row>
    <row r="28" spans="2:14" s="25" customFormat="1" ht="24" customHeight="1">
      <c r="B28" s="1001"/>
      <c r="C28" s="942"/>
      <c r="D28" s="943"/>
      <c r="E28" s="599">
        <v>5</v>
      </c>
      <c r="F28" s="567" t="s">
        <v>115</v>
      </c>
      <c r="G28" s="567">
        <v>1</v>
      </c>
      <c r="H28" s="808"/>
      <c r="I28" s="908"/>
      <c r="J28" s="1004"/>
      <c r="K28" s="727"/>
      <c r="L28" s="799"/>
      <c r="M28" s="800"/>
      <c r="N28" s="665"/>
    </row>
    <row r="29" spans="2:14" s="25" customFormat="1" ht="24" customHeight="1" thickBot="1">
      <c r="B29" s="1001"/>
      <c r="C29" s="925"/>
      <c r="D29" s="926"/>
      <c r="E29" s="574">
        <v>6</v>
      </c>
      <c r="F29" s="575" t="s">
        <v>114</v>
      </c>
      <c r="G29" s="575">
        <v>2</v>
      </c>
      <c r="H29" s="809"/>
      <c r="I29" s="1021"/>
      <c r="J29" s="1022"/>
      <c r="K29" s="722"/>
      <c r="L29" s="803"/>
      <c r="M29" s="804"/>
      <c r="N29" s="667"/>
    </row>
    <row r="30" spans="2:14" s="25" customFormat="1" ht="24" customHeight="1" hidden="1">
      <c r="B30" s="1001"/>
      <c r="C30" s="923"/>
      <c r="D30" s="924"/>
      <c r="E30" s="570">
        <v>1</v>
      </c>
      <c r="F30" s="571" t="s">
        <v>117</v>
      </c>
      <c r="G30" s="571">
        <v>1</v>
      </c>
      <c r="H30" s="613"/>
      <c r="I30" s="613"/>
      <c r="J30" s="572"/>
      <c r="K30" s="572"/>
      <c r="L30" s="572"/>
      <c r="M30" s="573"/>
      <c r="N30" s="669"/>
    </row>
    <row r="31" spans="2:14" s="25" customFormat="1" ht="24" customHeight="1" hidden="1">
      <c r="B31" s="1001"/>
      <c r="C31" s="942"/>
      <c r="D31" s="943"/>
      <c r="E31" s="599">
        <v>2</v>
      </c>
      <c r="F31" s="600" t="s">
        <v>88</v>
      </c>
      <c r="G31" s="600">
        <v>2</v>
      </c>
      <c r="H31" s="612"/>
      <c r="I31" s="612"/>
      <c r="J31" s="586"/>
      <c r="K31" s="586"/>
      <c r="L31" s="586"/>
      <c r="M31" s="587"/>
      <c r="N31" s="670"/>
    </row>
    <row r="32" spans="2:14" s="25" customFormat="1" ht="24" customHeight="1" hidden="1">
      <c r="B32" s="1001"/>
      <c r="C32" s="942"/>
      <c r="D32" s="943"/>
      <c r="E32" s="599">
        <v>3</v>
      </c>
      <c r="F32" s="600" t="s">
        <v>113</v>
      </c>
      <c r="G32" s="600">
        <v>1</v>
      </c>
      <c r="H32" s="612"/>
      <c r="I32" s="612"/>
      <c r="J32" s="586"/>
      <c r="K32" s="586"/>
      <c r="L32" s="586"/>
      <c r="M32" s="587"/>
      <c r="N32" s="670"/>
    </row>
    <row r="33" spans="2:14" s="25" customFormat="1" ht="24" customHeight="1" hidden="1">
      <c r="B33" s="1001"/>
      <c r="C33" s="942"/>
      <c r="D33" s="943"/>
      <c r="E33" s="599">
        <v>4</v>
      </c>
      <c r="F33" s="600" t="s">
        <v>67</v>
      </c>
      <c r="G33" s="600">
        <v>2</v>
      </c>
      <c r="H33" s="612"/>
      <c r="I33" s="612"/>
      <c r="J33" s="586"/>
      <c r="K33" s="586"/>
      <c r="L33" s="586"/>
      <c r="M33" s="587"/>
      <c r="N33" s="670"/>
    </row>
    <row r="34" spans="2:14" s="25" customFormat="1" ht="24" customHeight="1" hidden="1">
      <c r="B34" s="1001"/>
      <c r="C34" s="942"/>
      <c r="D34" s="943"/>
      <c r="E34" s="599">
        <v>5</v>
      </c>
      <c r="F34" s="567" t="s">
        <v>115</v>
      </c>
      <c r="G34" s="567">
        <v>1</v>
      </c>
      <c r="H34" s="612"/>
      <c r="I34" s="612"/>
      <c r="J34" s="586"/>
      <c r="K34" s="586"/>
      <c r="L34" s="586"/>
      <c r="M34" s="587"/>
      <c r="N34" s="670"/>
    </row>
    <row r="35" spans="2:14" s="25" customFormat="1" ht="24" customHeight="1" hidden="1" thickBot="1">
      <c r="B35" s="1002"/>
      <c r="C35" s="927"/>
      <c r="D35" s="928"/>
      <c r="E35" s="574">
        <v>6</v>
      </c>
      <c r="F35" s="575" t="s">
        <v>114</v>
      </c>
      <c r="G35" s="575">
        <v>2</v>
      </c>
      <c r="H35" s="614"/>
      <c r="I35" s="614"/>
      <c r="J35" s="578"/>
      <c r="K35" s="578"/>
      <c r="L35" s="578"/>
      <c r="M35" s="579"/>
      <c r="N35" s="671"/>
    </row>
    <row r="36" spans="2:14" s="25" customFormat="1" ht="24" customHeight="1" hidden="1" thickTop="1">
      <c r="B36" s="1003" t="s">
        <v>91</v>
      </c>
      <c r="C36" s="968" t="s">
        <v>23</v>
      </c>
      <c r="D36" s="969"/>
      <c r="E36" s="580">
        <v>1</v>
      </c>
      <c r="F36" s="581" t="s">
        <v>118</v>
      </c>
      <c r="G36" s="581">
        <v>1</v>
      </c>
      <c r="H36" s="615"/>
      <c r="I36" s="615"/>
      <c r="J36" s="582"/>
      <c r="K36" s="582"/>
      <c r="L36" s="582"/>
      <c r="M36" s="583"/>
      <c r="N36" s="672"/>
    </row>
    <row r="37" spans="2:14" s="25" customFormat="1" ht="24" customHeight="1" hidden="1">
      <c r="B37" s="1001"/>
      <c r="C37" s="970"/>
      <c r="D37" s="971"/>
      <c r="E37" s="584">
        <v>2</v>
      </c>
      <c r="F37" s="585" t="s">
        <v>84</v>
      </c>
      <c r="G37" s="585">
        <v>2</v>
      </c>
      <c r="H37" s="616"/>
      <c r="I37" s="616"/>
      <c r="J37" s="586"/>
      <c r="K37" s="586"/>
      <c r="L37" s="586"/>
      <c r="M37" s="587"/>
      <c r="N37" s="670"/>
    </row>
    <row r="38" spans="2:14" s="25" customFormat="1" ht="24" customHeight="1" hidden="1">
      <c r="B38" s="1001"/>
      <c r="C38" s="970"/>
      <c r="D38" s="971"/>
      <c r="E38" s="584">
        <v>3</v>
      </c>
      <c r="F38" s="585" t="s">
        <v>84</v>
      </c>
      <c r="G38" s="585">
        <v>3</v>
      </c>
      <c r="H38" s="612"/>
      <c r="I38" s="612"/>
      <c r="J38" s="586"/>
      <c r="K38" s="586"/>
      <c r="L38" s="586"/>
      <c r="M38" s="587"/>
      <c r="N38" s="670"/>
    </row>
    <row r="39" spans="2:14" s="25" customFormat="1" ht="24" customHeight="1" hidden="1">
      <c r="B39" s="1001"/>
      <c r="C39" s="970"/>
      <c r="D39" s="971"/>
      <c r="E39" s="584">
        <v>4</v>
      </c>
      <c r="F39" s="585" t="s">
        <v>84</v>
      </c>
      <c r="G39" s="585">
        <v>4</v>
      </c>
      <c r="H39" s="612"/>
      <c r="I39" s="612"/>
      <c r="J39" s="586"/>
      <c r="K39" s="586"/>
      <c r="L39" s="586"/>
      <c r="M39" s="587"/>
      <c r="N39" s="670"/>
    </row>
    <row r="40" spans="2:14" s="25" customFormat="1" ht="24" customHeight="1" hidden="1">
      <c r="B40" s="1001"/>
      <c r="C40" s="970"/>
      <c r="D40" s="971"/>
      <c r="E40" s="584">
        <v>5</v>
      </c>
      <c r="F40" s="585" t="s">
        <v>84</v>
      </c>
      <c r="G40" s="585">
        <v>5</v>
      </c>
      <c r="H40" s="612"/>
      <c r="I40" s="612"/>
      <c r="J40" s="586"/>
      <c r="K40" s="586"/>
      <c r="L40" s="586"/>
      <c r="M40" s="587"/>
      <c r="N40" s="670"/>
    </row>
    <row r="41" spans="2:14" s="25" customFormat="1" ht="24" customHeight="1" hidden="1">
      <c r="B41" s="1001"/>
      <c r="C41" s="970"/>
      <c r="D41" s="971"/>
      <c r="E41" s="584">
        <v>6</v>
      </c>
      <c r="F41" s="585" t="s">
        <v>84</v>
      </c>
      <c r="G41" s="585">
        <v>6</v>
      </c>
      <c r="H41" s="612"/>
      <c r="I41" s="612"/>
      <c r="J41" s="586"/>
      <c r="K41" s="586"/>
      <c r="L41" s="586"/>
      <c r="M41" s="587"/>
      <c r="N41" s="670"/>
    </row>
    <row r="42" spans="2:14" s="25" customFormat="1" ht="24" customHeight="1" hidden="1" thickBot="1">
      <c r="B42" s="1001"/>
      <c r="C42" s="972"/>
      <c r="D42" s="973"/>
      <c r="E42" s="588">
        <v>7</v>
      </c>
      <c r="F42" s="589" t="s">
        <v>84</v>
      </c>
      <c r="G42" s="589">
        <v>7</v>
      </c>
      <c r="H42" s="617"/>
      <c r="I42" s="617"/>
      <c r="J42" s="618"/>
      <c r="K42" s="618"/>
      <c r="L42" s="578"/>
      <c r="M42" s="579"/>
      <c r="N42" s="673"/>
    </row>
    <row r="43" spans="2:14" s="25" customFormat="1" ht="24" customHeight="1">
      <c r="B43" s="920" t="s">
        <v>66</v>
      </c>
      <c r="C43" s="940" t="s">
        <v>121</v>
      </c>
      <c r="D43" s="941"/>
      <c r="E43" s="597">
        <v>1</v>
      </c>
      <c r="F43" s="598" t="s">
        <v>96</v>
      </c>
      <c r="G43" s="598">
        <v>1</v>
      </c>
      <c r="H43" s="1018"/>
      <c r="I43" s="1005"/>
      <c r="J43" s="1006"/>
      <c r="K43" s="731"/>
      <c r="L43" s="810"/>
      <c r="M43" s="811"/>
      <c r="N43" s="674"/>
    </row>
    <row r="44" spans="2:14" s="25" customFormat="1" ht="24" customHeight="1">
      <c r="B44" s="921"/>
      <c r="C44" s="942"/>
      <c r="D44" s="943"/>
      <c r="E44" s="599">
        <v>2</v>
      </c>
      <c r="F44" s="600" t="s">
        <v>96</v>
      </c>
      <c r="G44" s="600">
        <v>2</v>
      </c>
      <c r="H44" s="1019"/>
      <c r="I44" s="908"/>
      <c r="J44" s="1004"/>
      <c r="K44" s="727"/>
      <c r="L44" s="799"/>
      <c r="M44" s="800"/>
      <c r="N44" s="664"/>
    </row>
    <row r="45" spans="2:14" s="25" customFormat="1" ht="24" customHeight="1">
      <c r="B45" s="921"/>
      <c r="C45" s="942"/>
      <c r="D45" s="943"/>
      <c r="E45" s="599">
        <v>3</v>
      </c>
      <c r="F45" s="600" t="s">
        <v>96</v>
      </c>
      <c r="G45" s="600">
        <v>3</v>
      </c>
      <c r="H45" s="1019"/>
      <c r="I45" s="908"/>
      <c r="J45" s="1004"/>
      <c r="K45" s="727"/>
      <c r="L45" s="799"/>
      <c r="M45" s="800"/>
      <c r="N45" s="665"/>
    </row>
    <row r="46" spans="2:14" s="25" customFormat="1" ht="24" customHeight="1">
      <c r="B46" s="921"/>
      <c r="C46" s="942"/>
      <c r="D46" s="943"/>
      <c r="E46" s="599">
        <v>4</v>
      </c>
      <c r="F46" s="600" t="s">
        <v>96</v>
      </c>
      <c r="G46" s="600">
        <v>4</v>
      </c>
      <c r="H46" s="1019"/>
      <c r="I46" s="908"/>
      <c r="J46" s="1004"/>
      <c r="K46" s="727"/>
      <c r="L46" s="799"/>
      <c r="M46" s="800"/>
      <c r="N46" s="666"/>
    </row>
    <row r="47" spans="2:14" s="25" customFormat="1" ht="24" customHeight="1">
      <c r="B47" s="921"/>
      <c r="C47" s="942"/>
      <c r="D47" s="943"/>
      <c r="E47" s="599">
        <v>5</v>
      </c>
      <c r="F47" s="600" t="s">
        <v>96</v>
      </c>
      <c r="G47" s="600">
        <v>5</v>
      </c>
      <c r="H47" s="1019"/>
      <c r="I47" s="908"/>
      <c r="J47" s="1004"/>
      <c r="K47" s="727"/>
      <c r="L47" s="799"/>
      <c r="M47" s="800"/>
      <c r="N47" s="664"/>
    </row>
    <row r="48" spans="2:14" s="25" customFormat="1" ht="24" customHeight="1" thickBot="1">
      <c r="B48" s="922"/>
      <c r="C48" s="938"/>
      <c r="D48" s="939"/>
      <c r="E48" s="594">
        <v>6</v>
      </c>
      <c r="F48" s="595" t="s">
        <v>96</v>
      </c>
      <c r="G48" s="595">
        <v>6</v>
      </c>
      <c r="H48" s="1020"/>
      <c r="I48" s="1025"/>
      <c r="J48" s="1026"/>
      <c r="K48" s="730"/>
      <c r="L48" s="812"/>
      <c r="M48" s="813"/>
      <c r="N48" s="675"/>
    </row>
    <row r="49" spans="2:14" ht="19.5" customHeight="1">
      <c r="B49" s="605"/>
      <c r="C49" s="606"/>
      <c r="D49" s="606"/>
      <c r="E49" s="607"/>
      <c r="F49" s="607"/>
      <c r="G49" s="607"/>
      <c r="H49" s="608"/>
      <c r="I49" s="608"/>
      <c r="J49" s="605"/>
      <c r="K49" s="605"/>
      <c r="L49" s="605"/>
      <c r="M49" s="605"/>
      <c r="N49" s="605"/>
    </row>
    <row r="50" spans="2:14" ht="19.5" customHeight="1">
      <c r="B50" s="605"/>
      <c r="C50" s="606"/>
      <c r="D50" s="606"/>
      <c r="E50" s="607"/>
      <c r="F50" s="607"/>
      <c r="G50" s="607"/>
      <c r="H50" s="608"/>
      <c r="I50" s="608"/>
      <c r="J50" s="605"/>
      <c r="K50" s="605"/>
      <c r="L50" s="605"/>
      <c r="M50" s="605"/>
      <c r="N50" s="605"/>
    </row>
    <row r="51" spans="2:14" ht="19.5" customHeight="1">
      <c r="B51" s="605"/>
      <c r="C51" s="606"/>
      <c r="D51" s="606"/>
      <c r="E51" s="607"/>
      <c r="F51" s="607"/>
      <c r="G51" s="607"/>
      <c r="H51" s="608"/>
      <c r="I51" s="608"/>
      <c r="J51" s="605"/>
      <c r="K51" s="605"/>
      <c r="L51" s="605"/>
      <c r="M51" s="605"/>
      <c r="N51" s="605"/>
    </row>
    <row r="52" spans="2:14" ht="19.5" customHeight="1">
      <c r="B52" s="605"/>
      <c r="C52" s="606"/>
      <c r="D52" s="606"/>
      <c r="E52" s="607"/>
      <c r="F52" s="607"/>
      <c r="G52" s="607"/>
      <c r="H52" s="608"/>
      <c r="I52" s="608"/>
      <c r="J52" s="605"/>
      <c r="K52" s="605"/>
      <c r="L52" s="605"/>
      <c r="M52" s="605"/>
      <c r="N52" s="605"/>
    </row>
    <row r="53" spans="2:14" ht="19.5" customHeight="1">
      <c r="B53" s="605"/>
      <c r="C53" s="606"/>
      <c r="D53" s="606"/>
      <c r="E53" s="607"/>
      <c r="F53" s="607"/>
      <c r="G53" s="607"/>
      <c r="H53" s="608"/>
      <c r="I53" s="608"/>
      <c r="J53" s="605"/>
      <c r="K53" s="605"/>
      <c r="L53" s="605"/>
      <c r="M53" s="605"/>
      <c r="N53" s="605"/>
    </row>
    <row r="54" spans="2:14" ht="19.5" customHeight="1">
      <c r="B54" s="605"/>
      <c r="C54" s="606"/>
      <c r="D54" s="606"/>
      <c r="E54" s="607"/>
      <c r="F54" s="607"/>
      <c r="G54" s="607"/>
      <c r="H54" s="608"/>
      <c r="I54" s="608"/>
      <c r="J54" s="605"/>
      <c r="K54" s="605"/>
      <c r="L54" s="605"/>
      <c r="M54" s="605"/>
      <c r="N54" s="605"/>
    </row>
    <row r="55" spans="2:14" ht="19.5" customHeight="1">
      <c r="B55" s="605"/>
      <c r="C55" s="606"/>
      <c r="D55" s="606"/>
      <c r="E55" s="607"/>
      <c r="F55" s="607"/>
      <c r="G55" s="607"/>
      <c r="H55" s="608"/>
      <c r="I55" s="608"/>
      <c r="J55" s="605"/>
      <c r="K55" s="605"/>
      <c r="L55" s="605"/>
      <c r="M55" s="605"/>
      <c r="N55" s="605"/>
    </row>
    <row r="56" spans="2:14" ht="19.5" customHeight="1">
      <c r="B56" s="605"/>
      <c r="C56" s="606"/>
      <c r="D56" s="606"/>
      <c r="E56" s="607"/>
      <c r="F56" s="607"/>
      <c r="G56" s="607"/>
      <c r="H56" s="608"/>
      <c r="I56" s="608"/>
      <c r="J56" s="605"/>
      <c r="K56" s="605"/>
      <c r="L56" s="605"/>
      <c r="M56" s="605"/>
      <c r="N56" s="605"/>
    </row>
    <row r="57" spans="2:14" ht="19.5" customHeight="1">
      <c r="B57" s="605"/>
      <c r="C57" s="606"/>
      <c r="D57" s="606"/>
      <c r="E57" s="607"/>
      <c r="F57" s="607"/>
      <c r="G57" s="607"/>
      <c r="H57" s="608"/>
      <c r="I57" s="608"/>
      <c r="J57" s="605"/>
      <c r="K57" s="605"/>
      <c r="L57" s="605"/>
      <c r="M57" s="605"/>
      <c r="N57" s="605"/>
    </row>
    <row r="58" spans="2:14" ht="19.5" customHeight="1">
      <c r="B58" s="605"/>
      <c r="C58" s="606"/>
      <c r="D58" s="606"/>
      <c r="E58" s="607"/>
      <c r="F58" s="607"/>
      <c r="G58" s="607"/>
      <c r="H58" s="608"/>
      <c r="I58" s="608"/>
      <c r="J58" s="605"/>
      <c r="K58" s="605"/>
      <c r="L58" s="605"/>
      <c r="M58" s="605"/>
      <c r="N58" s="605"/>
    </row>
    <row r="59" spans="2:14" ht="19.5" customHeight="1">
      <c r="B59" s="605"/>
      <c r="C59" s="606"/>
      <c r="D59" s="606"/>
      <c r="E59" s="607"/>
      <c r="F59" s="607"/>
      <c r="G59" s="607"/>
      <c r="H59" s="608"/>
      <c r="I59" s="608"/>
      <c r="J59" s="605"/>
      <c r="K59" s="605"/>
      <c r="L59" s="605"/>
      <c r="M59" s="605"/>
      <c r="N59" s="605"/>
    </row>
    <row r="60" spans="2:14" ht="19.5" customHeight="1">
      <c r="B60" s="605"/>
      <c r="C60" s="606"/>
      <c r="D60" s="606"/>
      <c r="E60" s="607"/>
      <c r="F60" s="607"/>
      <c r="G60" s="607"/>
      <c r="H60" s="608"/>
      <c r="I60" s="608"/>
      <c r="J60" s="605"/>
      <c r="K60" s="605"/>
      <c r="L60" s="605"/>
      <c r="M60" s="605"/>
      <c r="N60" s="605"/>
    </row>
    <row r="61" spans="2:14" ht="19.5" customHeight="1">
      <c r="B61" s="605"/>
      <c r="C61" s="606"/>
      <c r="D61" s="606"/>
      <c r="E61" s="607"/>
      <c r="F61" s="607"/>
      <c r="G61" s="607"/>
      <c r="H61" s="608"/>
      <c r="I61" s="608"/>
      <c r="J61" s="605"/>
      <c r="K61" s="605"/>
      <c r="L61" s="605"/>
      <c r="M61" s="605"/>
      <c r="N61" s="605"/>
    </row>
    <row r="62" spans="2:14" ht="19.5" customHeight="1">
      <c r="B62" s="605"/>
      <c r="C62" s="606"/>
      <c r="D62" s="606"/>
      <c r="E62" s="607"/>
      <c r="F62" s="607"/>
      <c r="G62" s="607"/>
      <c r="H62" s="608"/>
      <c r="I62" s="608"/>
      <c r="J62" s="605"/>
      <c r="K62" s="605"/>
      <c r="L62" s="605"/>
      <c r="M62" s="605"/>
      <c r="N62" s="605"/>
    </row>
    <row r="63" spans="2:14" ht="19.5" customHeight="1">
      <c r="B63" s="605"/>
      <c r="C63" s="606"/>
      <c r="D63" s="606"/>
      <c r="E63" s="607"/>
      <c r="F63" s="607"/>
      <c r="G63" s="607"/>
      <c r="H63" s="608"/>
      <c r="I63" s="608"/>
      <c r="J63" s="605"/>
      <c r="K63" s="605"/>
      <c r="L63" s="605"/>
      <c r="M63" s="605"/>
      <c r="N63" s="605"/>
    </row>
    <row r="64" spans="2:14" ht="19.5" customHeight="1">
      <c r="B64" s="605"/>
      <c r="C64" s="606"/>
      <c r="D64" s="606"/>
      <c r="E64" s="607"/>
      <c r="F64" s="607"/>
      <c r="G64" s="607"/>
      <c r="H64" s="608"/>
      <c r="I64" s="608"/>
      <c r="J64" s="605"/>
      <c r="K64" s="605"/>
      <c r="L64" s="605"/>
      <c r="M64" s="605"/>
      <c r="N64" s="605"/>
    </row>
    <row r="65" spans="2:14" ht="19.5" customHeight="1">
      <c r="B65" s="605"/>
      <c r="C65" s="606"/>
      <c r="D65" s="606"/>
      <c r="E65" s="607"/>
      <c r="F65" s="607"/>
      <c r="G65" s="607"/>
      <c r="H65" s="608"/>
      <c r="I65" s="608"/>
      <c r="J65" s="605"/>
      <c r="K65" s="605"/>
      <c r="L65" s="605"/>
      <c r="M65" s="605"/>
      <c r="N65" s="605"/>
    </row>
    <row r="66" spans="2:14" ht="19.5" customHeight="1">
      <c r="B66" s="605"/>
      <c r="C66" s="606"/>
      <c r="D66" s="606"/>
      <c r="E66" s="607"/>
      <c r="F66" s="607"/>
      <c r="G66" s="607"/>
      <c r="H66" s="608"/>
      <c r="I66" s="608"/>
      <c r="J66" s="605"/>
      <c r="K66" s="605"/>
      <c r="L66" s="605"/>
      <c r="M66" s="605"/>
      <c r="N66" s="605"/>
    </row>
    <row r="67" spans="2:14" ht="19.5" customHeight="1">
      <c r="B67" s="605"/>
      <c r="C67" s="606"/>
      <c r="D67" s="606"/>
      <c r="E67" s="607"/>
      <c r="F67" s="607"/>
      <c r="G67" s="607"/>
      <c r="H67" s="608"/>
      <c r="I67" s="608"/>
      <c r="J67" s="605"/>
      <c r="K67" s="605"/>
      <c r="L67" s="605"/>
      <c r="M67" s="605"/>
      <c r="N67" s="605"/>
    </row>
    <row r="68" spans="2:14" ht="19.5" customHeight="1">
      <c r="B68" s="605"/>
      <c r="C68" s="606"/>
      <c r="D68" s="606"/>
      <c r="E68" s="607"/>
      <c r="F68" s="607"/>
      <c r="G68" s="607"/>
      <c r="H68" s="608"/>
      <c r="I68" s="608"/>
      <c r="J68" s="605"/>
      <c r="K68" s="605"/>
      <c r="L68" s="605"/>
      <c r="M68" s="605"/>
      <c r="N68" s="605"/>
    </row>
    <row r="69" spans="2:14" ht="19.5" customHeight="1">
      <c r="B69" s="605"/>
      <c r="C69" s="606"/>
      <c r="D69" s="606"/>
      <c r="E69" s="607"/>
      <c r="F69" s="607"/>
      <c r="G69" s="607"/>
      <c r="H69" s="608"/>
      <c r="I69" s="608"/>
      <c r="J69" s="605"/>
      <c r="K69" s="605"/>
      <c r="L69" s="605"/>
      <c r="M69" s="605"/>
      <c r="N69" s="605"/>
    </row>
    <row r="70" spans="2:14" ht="19.5" customHeight="1">
      <c r="B70" s="605"/>
      <c r="C70" s="606"/>
      <c r="D70" s="606"/>
      <c r="E70" s="607"/>
      <c r="F70" s="607"/>
      <c r="G70" s="607"/>
      <c r="H70" s="608"/>
      <c r="I70" s="608"/>
      <c r="J70" s="605"/>
      <c r="K70" s="605"/>
      <c r="L70" s="605"/>
      <c r="M70" s="605"/>
      <c r="N70" s="605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25" ht="21"/>
    <row r="526" ht="21"/>
    <row r="527" ht="21"/>
    <row r="528" ht="21"/>
    <row r="529" ht="21"/>
    <row r="530" ht="21"/>
    <row r="532" ht="21"/>
    <row r="533" ht="21"/>
    <row r="536" ht="21"/>
    <row r="537" ht="21"/>
    <row r="538" ht="21"/>
    <row r="539" ht="21"/>
    <row r="540" ht="21"/>
    <row r="541" ht="21"/>
    <row r="543" ht="21"/>
    <row r="544" ht="21"/>
  </sheetData>
  <sheetProtection password="C6D4" sheet="1" selectLockedCells="1"/>
  <mergeCells count="71">
    <mergeCell ref="C18:D23"/>
    <mergeCell ref="C30:D35"/>
    <mergeCell ref="I23:J23"/>
    <mergeCell ref="I22:J22"/>
    <mergeCell ref="I21:J21"/>
    <mergeCell ref="I20:J20"/>
    <mergeCell ref="I28:J28"/>
    <mergeCell ref="L7:L8"/>
    <mergeCell ref="B18:B35"/>
    <mergeCell ref="B36:B42"/>
    <mergeCell ref="C36:D42"/>
    <mergeCell ref="L15:L16"/>
    <mergeCell ref="K10:K11"/>
    <mergeCell ref="L10:L11"/>
    <mergeCell ref="K7:K8"/>
    <mergeCell ref="D8:E8"/>
    <mergeCell ref="D9:E9"/>
    <mergeCell ref="B43:B48"/>
    <mergeCell ref="C43:D48"/>
    <mergeCell ref="C24:D29"/>
    <mergeCell ref="K15:K16"/>
    <mergeCell ref="C15:E16"/>
    <mergeCell ref="B14:B16"/>
    <mergeCell ref="C14:H14"/>
    <mergeCell ref="C17:D17"/>
    <mergeCell ref="I46:J46"/>
    <mergeCell ref="I45:J45"/>
    <mergeCell ref="C10:C12"/>
    <mergeCell ref="B10:B12"/>
    <mergeCell ref="D12:E12"/>
    <mergeCell ref="D10:E10"/>
    <mergeCell ref="B7:B9"/>
    <mergeCell ref="D5:E5"/>
    <mergeCell ref="J10:J11"/>
    <mergeCell ref="D6:E6"/>
    <mergeCell ref="D7:E7"/>
    <mergeCell ref="C3:C6"/>
    <mergeCell ref="D3:H3"/>
    <mergeCell ref="I7:I8"/>
    <mergeCell ref="C7:C9"/>
    <mergeCell ref="H7:H8"/>
    <mergeCell ref="H43:H48"/>
    <mergeCell ref="M7:M8"/>
    <mergeCell ref="I29:J29"/>
    <mergeCell ref="I17:J17"/>
    <mergeCell ref="I15:J16"/>
    <mergeCell ref="I48:J48"/>
    <mergeCell ref="I47:J47"/>
    <mergeCell ref="M10:M11"/>
    <mergeCell ref="H10:H11"/>
    <mergeCell ref="I10:I11"/>
    <mergeCell ref="I4:I6"/>
    <mergeCell ref="I14:N14"/>
    <mergeCell ref="D4:E4"/>
    <mergeCell ref="H4:H5"/>
    <mergeCell ref="J4:J6"/>
    <mergeCell ref="K4:K6"/>
    <mergeCell ref="J7:J8"/>
    <mergeCell ref="L4:M4"/>
    <mergeCell ref="L5:M5"/>
    <mergeCell ref="D11:E11"/>
    <mergeCell ref="I44:J44"/>
    <mergeCell ref="I43:J43"/>
    <mergeCell ref="B3:B6"/>
    <mergeCell ref="I27:J27"/>
    <mergeCell ref="I26:J26"/>
    <mergeCell ref="I25:J25"/>
    <mergeCell ref="I24:J24"/>
    <mergeCell ref="I19:J19"/>
    <mergeCell ref="I18:J18"/>
    <mergeCell ref="I3:M3"/>
  </mergeCells>
  <dataValidations count="5">
    <dataValidation allowBlank="1" showInputMessage="1" showErrorMessage="1" imeMode="off" sqref="B17:B18 B36 B43 B49:B70 M49:M70 I10 B10 B7 I7 L7:M7"/>
    <dataValidation type="list" allowBlank="1" showInputMessage="1" showErrorMessage="1" sqref="C49:G70">
      <formula1>$W$18:$W$27</formula1>
    </dataValidation>
    <dataValidation allowBlank="1" showInputMessage="1" showErrorMessage="1" imeMode="on" sqref="K17 N49:N70 J49:L70 I17 J7:K7"/>
    <dataValidation allowBlank="1" showInputMessage="1" showErrorMessage="1" imeMode="hiragana" sqref="H10 I18:K48 D10:D12 C10 J10:K10 J12:K12"/>
    <dataValidation allowBlank="1" showInputMessage="1" showErrorMessage="1" imeMode="halfAlpha" sqref="H12 H18:H48 L12:M12 L10:M10 L17:N48"/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B66"/>
  <sheetViews>
    <sheetView showZeros="0" tabSelected="1" zoomScale="75" zoomScaleNormal="75" zoomScaleSheetLayoutView="100" zoomScalePageLayoutView="0" workbookViewId="0" topLeftCell="A1">
      <selection activeCell="C66" sqref="C66:L66"/>
    </sheetView>
  </sheetViews>
  <sheetFormatPr defaultColWidth="9.00390625" defaultRowHeight="13.5"/>
  <cols>
    <col min="1" max="1" width="2.625" style="621" customWidth="1"/>
    <col min="2" max="2" width="4.50390625" style="621" customWidth="1"/>
    <col min="3" max="3" width="7.625" style="621" customWidth="1"/>
    <col min="4" max="4" width="6.625" style="621" customWidth="1"/>
    <col min="5" max="5" width="2.125" style="628" customWidth="1"/>
    <col min="6" max="6" width="19.125" style="621" customWidth="1"/>
    <col min="7" max="7" width="5.625" style="621" customWidth="1"/>
    <col min="8" max="8" width="3.125" style="621" customWidth="1"/>
    <col min="9" max="9" width="2.625" style="621" customWidth="1"/>
    <col min="10" max="10" width="2.625" style="628" customWidth="1"/>
    <col min="11" max="11" width="3.125" style="621" customWidth="1"/>
    <col min="12" max="12" width="2.625" style="628" customWidth="1"/>
    <col min="13" max="14" width="3.125" style="621" customWidth="1"/>
    <col min="15" max="15" width="2.125" style="621" customWidth="1"/>
    <col min="16" max="16" width="11.625" style="621" customWidth="1"/>
    <col min="17" max="17" width="8.625" style="621" customWidth="1"/>
    <col min="18" max="18" width="5.625" style="621" customWidth="1"/>
    <col min="19" max="19" width="3.125" style="621" customWidth="1"/>
    <col min="20" max="20" width="2.625" style="621" customWidth="1"/>
    <col min="21" max="21" width="3.125" style="621" customWidth="1"/>
    <col min="22" max="22" width="2.625" style="621" customWidth="1"/>
    <col min="23" max="23" width="3.125" style="621" customWidth="1"/>
    <col min="24" max="24" width="2.625" style="621" customWidth="1"/>
    <col min="25" max="25" width="3.25390625" style="621" customWidth="1"/>
    <col min="26" max="26" width="2.625" style="624" customWidth="1"/>
    <col min="27" max="51" width="6.625" style="621" customWidth="1"/>
    <col min="52" max="16384" width="9.00390625" style="621" customWidth="1"/>
  </cols>
  <sheetData>
    <row r="1" spans="2:26" ht="15" customHeight="1">
      <c r="B1" s="1194" t="s">
        <v>268</v>
      </c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619"/>
      <c r="R1" s="619"/>
      <c r="S1" s="619"/>
      <c r="T1" s="619"/>
      <c r="U1" s="1195" t="s">
        <v>56</v>
      </c>
      <c r="V1" s="1195"/>
      <c r="W1" s="1195"/>
      <c r="X1" s="1195"/>
      <c r="Y1" s="1195"/>
      <c r="Z1" s="620"/>
    </row>
    <row r="2" spans="2:26" ht="15">
      <c r="B2" s="622" t="s">
        <v>292</v>
      </c>
      <c r="C2" s="619"/>
      <c r="D2" s="619"/>
      <c r="E2" s="623"/>
      <c r="F2" s="619"/>
      <c r="G2" s="619"/>
      <c r="H2" s="619"/>
      <c r="I2" s="619"/>
      <c r="J2" s="623"/>
      <c r="K2" s="619"/>
      <c r="L2" s="623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20"/>
      <c r="Z2" s="620"/>
    </row>
    <row r="3" spans="2:25" ht="15">
      <c r="B3" s="1196" t="s">
        <v>293</v>
      </c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1196"/>
      <c r="R3" s="1196"/>
      <c r="S3" s="1196"/>
      <c r="T3" s="1196"/>
      <c r="U3" s="1196"/>
      <c r="V3" s="1196"/>
      <c r="W3" s="1196"/>
      <c r="X3" s="1196"/>
      <c r="Y3" s="1196"/>
    </row>
    <row r="4" spans="2:25" ht="6.75" customHeight="1" thickBot="1">
      <c r="B4" s="625"/>
      <c r="C4" s="625"/>
      <c r="D4" s="625"/>
      <c r="E4" s="626"/>
      <c r="F4" s="625"/>
      <c r="G4" s="625"/>
      <c r="H4" s="625"/>
      <c r="I4" s="625"/>
      <c r="J4" s="626"/>
      <c r="K4" s="625"/>
      <c r="L4" s="626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</row>
    <row r="5" spans="2:25" ht="15" customHeight="1">
      <c r="B5" s="625"/>
      <c r="C5" s="625"/>
      <c r="D5" s="625"/>
      <c r="E5" s="626"/>
      <c r="F5" s="625"/>
      <c r="G5" s="625"/>
      <c r="H5" s="625"/>
      <c r="I5" s="625"/>
      <c r="J5" s="626"/>
      <c r="K5" s="625"/>
      <c r="L5" s="626"/>
      <c r="M5" s="625"/>
      <c r="N5" s="625"/>
      <c r="O5" s="625"/>
      <c r="P5" s="625"/>
      <c r="Q5" s="625"/>
      <c r="R5" s="625"/>
      <c r="S5" s="1215" t="s">
        <v>0</v>
      </c>
      <c r="T5" s="1216"/>
      <c r="U5" s="1217"/>
      <c r="V5" s="1142" t="s">
        <v>20</v>
      </c>
      <c r="W5" s="1143"/>
      <c r="X5" s="1143"/>
      <c r="Y5" s="1211"/>
    </row>
    <row r="6" spans="3:26" ht="21.75" customHeight="1">
      <c r="C6" s="1197" t="s">
        <v>73</v>
      </c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9"/>
      <c r="T6" s="1200"/>
      <c r="U6" s="1201"/>
      <c r="V6" s="1205">
        <f>'入力フォーム 男子'!C10</f>
        <v>0</v>
      </c>
      <c r="W6" s="1206"/>
      <c r="X6" s="1206"/>
      <c r="Y6" s="1207"/>
      <c r="Z6" s="627"/>
    </row>
    <row r="7" spans="7:26" ht="15" customHeight="1" thickBot="1"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S7" s="1202"/>
      <c r="T7" s="1203"/>
      <c r="U7" s="1204"/>
      <c r="V7" s="1208"/>
      <c r="W7" s="1209"/>
      <c r="X7" s="1209"/>
      <c r="Y7" s="1210"/>
      <c r="Z7" s="627"/>
    </row>
    <row r="8" spans="2:26" s="632" customFormat="1" ht="15" customHeight="1">
      <c r="B8" s="1175" t="s">
        <v>54</v>
      </c>
      <c r="C8" s="1176"/>
      <c r="D8" s="1181">
        <f>'入力フォーム 男子'!D10:E10</f>
        <v>0</v>
      </c>
      <c r="E8" s="1085"/>
      <c r="F8" s="1085"/>
      <c r="G8" s="1085"/>
      <c r="H8" s="1085"/>
      <c r="I8" s="1086"/>
      <c r="J8" s="1154" t="s">
        <v>233</v>
      </c>
      <c r="K8" s="1155"/>
      <c r="L8" s="1155"/>
      <c r="M8" s="1155"/>
      <c r="N8" s="1155"/>
      <c r="O8" s="1157"/>
      <c r="P8" s="630"/>
      <c r="Q8" s="1227"/>
      <c r="R8" s="1228"/>
      <c r="S8" s="1228"/>
      <c r="T8" s="1229"/>
      <c r="U8" s="1228" t="s">
        <v>53</v>
      </c>
      <c r="V8" s="1228"/>
      <c r="W8" s="1228"/>
      <c r="X8" s="1228"/>
      <c r="Y8" s="1230"/>
      <c r="Z8" s="631"/>
    </row>
    <row r="9" spans="2:26" s="632" customFormat="1" ht="12" customHeight="1">
      <c r="B9" s="1177"/>
      <c r="C9" s="1178"/>
      <c r="D9" s="1182">
        <f>'入力フォーム 男子'!D11:E11</f>
        <v>0</v>
      </c>
      <c r="E9" s="1183"/>
      <c r="F9" s="1183"/>
      <c r="G9" s="1183"/>
      <c r="H9" s="1183"/>
      <c r="I9" s="1184"/>
      <c r="J9" s="1231">
        <f>'入力フォーム 男子'!H10</f>
        <v>0</v>
      </c>
      <c r="K9" s="1232"/>
      <c r="L9" s="1232"/>
      <c r="M9" s="1232"/>
      <c r="N9" s="1232"/>
      <c r="O9" s="1233"/>
      <c r="P9" s="1161" t="s">
        <v>227</v>
      </c>
      <c r="Q9" s="1224">
        <f>'入力フォーム 男子'!L10</f>
        <v>0</v>
      </c>
      <c r="R9" s="1225"/>
      <c r="S9" s="1225"/>
      <c r="T9" s="1226"/>
      <c r="U9" s="1218">
        <f>'入力フォーム 男子'!N10</f>
        <v>0</v>
      </c>
      <c r="V9" s="1219"/>
      <c r="W9" s="1219"/>
      <c r="X9" s="1219"/>
      <c r="Y9" s="1220"/>
      <c r="Z9" s="631"/>
    </row>
    <row r="10" spans="2:26" ht="24" customHeight="1" thickBot="1">
      <c r="B10" s="1179"/>
      <c r="C10" s="1180"/>
      <c r="D10" s="1185"/>
      <c r="E10" s="1186"/>
      <c r="F10" s="1186"/>
      <c r="G10" s="1186"/>
      <c r="H10" s="1186"/>
      <c r="I10" s="1187"/>
      <c r="J10" s="1234"/>
      <c r="K10" s="1235"/>
      <c r="L10" s="1235"/>
      <c r="M10" s="1235"/>
      <c r="N10" s="1235"/>
      <c r="O10" s="1236"/>
      <c r="P10" s="1162"/>
      <c r="Q10" s="1172">
        <f>'入力フォーム 男子'!K10:K10</f>
        <v>0</v>
      </c>
      <c r="R10" s="1173"/>
      <c r="S10" s="1173"/>
      <c r="T10" s="1174"/>
      <c r="U10" s="1221"/>
      <c r="V10" s="1222"/>
      <c r="W10" s="1222"/>
      <c r="X10" s="1222"/>
      <c r="Y10" s="1223"/>
      <c r="Z10" s="633"/>
    </row>
    <row r="11" spans="2:26" ht="12" customHeight="1">
      <c r="B11" s="1175" t="s">
        <v>1</v>
      </c>
      <c r="C11" s="1176"/>
      <c r="D11" s="1188">
        <f>'入力フォーム 男子'!D12:E12</f>
        <v>0</v>
      </c>
      <c r="E11" s="1189"/>
      <c r="F11" s="1189"/>
      <c r="G11" s="1189"/>
      <c r="H11" s="1189"/>
      <c r="I11" s="1190"/>
      <c r="J11" s="1191" t="s">
        <v>55</v>
      </c>
      <c r="K11" s="1192"/>
      <c r="L11" s="1192"/>
      <c r="M11" s="1192"/>
      <c r="N11" s="1192"/>
      <c r="O11" s="1193"/>
      <c r="P11" s="1176" t="s">
        <v>228</v>
      </c>
      <c r="Q11" s="1169">
        <f>'入力フォーム 男子'!L12</f>
        <v>0</v>
      </c>
      <c r="R11" s="1170"/>
      <c r="S11" s="1170"/>
      <c r="T11" s="1171"/>
      <c r="U11" s="1163">
        <f>'入力フォーム 男子'!N12</f>
        <v>0</v>
      </c>
      <c r="V11" s="1163"/>
      <c r="W11" s="1163"/>
      <c r="X11" s="1163"/>
      <c r="Y11" s="1164"/>
      <c r="Z11" s="634"/>
    </row>
    <row r="12" spans="2:26" ht="24" customHeight="1" thickBot="1">
      <c r="B12" s="1179"/>
      <c r="C12" s="1180"/>
      <c r="D12" s="1185"/>
      <c r="E12" s="1186"/>
      <c r="F12" s="1186"/>
      <c r="G12" s="1186"/>
      <c r="H12" s="1186"/>
      <c r="I12" s="1187"/>
      <c r="J12" s="1167">
        <f>'入力フォーム 男子'!H12</f>
        <v>0</v>
      </c>
      <c r="K12" s="1087"/>
      <c r="L12" s="1087"/>
      <c r="M12" s="1087"/>
      <c r="N12" s="1087"/>
      <c r="O12" s="1168"/>
      <c r="P12" s="1180"/>
      <c r="Q12" s="1172">
        <f>'入力フォーム 男子'!K12</f>
        <v>0</v>
      </c>
      <c r="R12" s="1173"/>
      <c r="S12" s="1173"/>
      <c r="T12" s="1174"/>
      <c r="U12" s="1165">
        <f>'入力フォーム 男子'!N13</f>
        <v>0</v>
      </c>
      <c r="V12" s="1165"/>
      <c r="W12" s="1165"/>
      <c r="X12" s="1165"/>
      <c r="Y12" s="1166"/>
      <c r="Z12" s="634"/>
    </row>
    <row r="13" spans="2:25" ht="15" customHeight="1" thickBot="1">
      <c r="B13" s="624"/>
      <c r="C13" s="624"/>
      <c r="D13" s="624"/>
      <c r="E13" s="635"/>
      <c r="F13" s="624"/>
      <c r="G13" s="624"/>
      <c r="H13" s="624"/>
      <c r="I13" s="624"/>
      <c r="J13" s="635"/>
      <c r="K13" s="624"/>
      <c r="L13" s="635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</row>
    <row r="14" spans="2:26" s="638" customFormat="1" ht="12" customHeight="1">
      <c r="B14" s="1142" t="s">
        <v>232</v>
      </c>
      <c r="C14" s="1143"/>
      <c r="D14" s="1144"/>
      <c r="E14" s="1150"/>
      <c r="F14" s="636" t="s">
        <v>234</v>
      </c>
      <c r="G14" s="1133" t="s">
        <v>3</v>
      </c>
      <c r="H14" s="1154" t="s">
        <v>68</v>
      </c>
      <c r="I14" s="1155"/>
      <c r="J14" s="1155"/>
      <c r="K14" s="1155"/>
      <c r="L14" s="1155"/>
      <c r="M14" s="1155"/>
      <c r="N14" s="1156"/>
      <c r="O14" s="1150"/>
      <c r="P14" s="1159" t="s">
        <v>226</v>
      </c>
      <c r="Q14" s="1160"/>
      <c r="R14" s="1133" t="s">
        <v>4</v>
      </c>
      <c r="S14" s="1154" t="s">
        <v>68</v>
      </c>
      <c r="T14" s="1155"/>
      <c r="U14" s="1155"/>
      <c r="V14" s="1155"/>
      <c r="W14" s="1155"/>
      <c r="X14" s="1155"/>
      <c r="Y14" s="1157"/>
      <c r="Z14" s="637"/>
    </row>
    <row r="15" spans="2:26" s="641" customFormat="1" ht="20.25" customHeight="1" thickBot="1">
      <c r="B15" s="1145"/>
      <c r="C15" s="1146"/>
      <c r="D15" s="1147"/>
      <c r="E15" s="1151"/>
      <c r="F15" s="639" t="s">
        <v>225</v>
      </c>
      <c r="G15" s="1134"/>
      <c r="H15" s="1135" t="s">
        <v>5</v>
      </c>
      <c r="I15" s="1136"/>
      <c r="J15" s="1136"/>
      <c r="K15" s="1136"/>
      <c r="L15" s="1136"/>
      <c r="M15" s="1136"/>
      <c r="N15" s="1137"/>
      <c r="O15" s="1151"/>
      <c r="P15" s="1136" t="s">
        <v>225</v>
      </c>
      <c r="Q15" s="1137"/>
      <c r="R15" s="1134"/>
      <c r="S15" s="1135" t="s">
        <v>6</v>
      </c>
      <c r="T15" s="1136"/>
      <c r="U15" s="1136"/>
      <c r="V15" s="1136"/>
      <c r="W15" s="1136"/>
      <c r="X15" s="1136"/>
      <c r="Y15" s="1158"/>
      <c r="Z15" s="640"/>
    </row>
    <row r="16" spans="2:26" s="643" customFormat="1" ht="12" customHeight="1">
      <c r="B16" s="1138" t="s">
        <v>235</v>
      </c>
      <c r="C16" s="1139"/>
      <c r="D16" s="1139"/>
      <c r="E16" s="1148">
        <v>1</v>
      </c>
      <c r="F16" s="733">
        <f>IF(ISBLANK('入力フォーム 男子'!L18),"",'入力フォーム 男子'!L18)</f>
      </c>
      <c r="G16" s="1074">
        <f>IF(ISBLANK($F16),"",'入力フォーム 男子'!M18)</f>
        <v>0</v>
      </c>
      <c r="H16" s="1105">
        <f>IF(ISBLANK($F16),"",'入力フォーム 男子'!O18)</f>
        <v>0</v>
      </c>
      <c r="I16" s="1106"/>
      <c r="J16" s="1106"/>
      <c r="K16" s="1106"/>
      <c r="L16" s="1106"/>
      <c r="M16" s="1106"/>
      <c r="N16" s="1152"/>
      <c r="O16" s="1149">
        <v>2</v>
      </c>
      <c r="P16" s="1077">
        <f>IF(ISBLANK('入力フォーム 男子'!K19),"",'入力フォーム 男子'!L19)</f>
      </c>
      <c r="Q16" s="1078"/>
      <c r="R16" s="1074">
        <f>IF(ISBLANK($P16),"",'入力フォーム 男子'!M19)</f>
        <v>0</v>
      </c>
      <c r="S16" s="1105">
        <f>IF(ISBLANK($F16),"",'入力フォーム 男子'!O19)</f>
        <v>0</v>
      </c>
      <c r="T16" s="1106"/>
      <c r="U16" s="1106"/>
      <c r="V16" s="1106"/>
      <c r="W16" s="1106"/>
      <c r="X16" s="1106"/>
      <c r="Y16" s="1107"/>
      <c r="Z16" s="642"/>
    </row>
    <row r="17" spans="2:26" s="643" customFormat="1" ht="20.25" customHeight="1">
      <c r="B17" s="1140"/>
      <c r="C17" s="1141"/>
      <c r="D17" s="1141"/>
      <c r="E17" s="1120"/>
      <c r="F17" s="732">
        <f>IF(ISBLANK($F16),"",'入力フォーム 男子'!K18)</f>
        <v>0</v>
      </c>
      <c r="G17" s="1079"/>
      <c r="H17" s="1054">
        <f>IF(ISBLANK($F16),"",'入力フォーム 男子'!N18)</f>
        <v>0</v>
      </c>
      <c r="I17" s="1055"/>
      <c r="J17" s="1055"/>
      <c r="K17" s="1055"/>
      <c r="L17" s="1055"/>
      <c r="M17" s="1055"/>
      <c r="N17" s="1066"/>
      <c r="O17" s="1124"/>
      <c r="P17" s="1080">
        <f>IF(ISBLANK($P16),"",'入力フォーム 男子'!K19)</f>
        <v>0</v>
      </c>
      <c r="Q17" s="1081"/>
      <c r="R17" s="1153"/>
      <c r="S17" s="1057">
        <f>IF(ISBLANK($P16),"",'入力フォーム 男子'!N19)</f>
        <v>0</v>
      </c>
      <c r="T17" s="1058"/>
      <c r="U17" s="1058"/>
      <c r="V17" s="1058"/>
      <c r="W17" s="1058"/>
      <c r="X17" s="1058"/>
      <c r="Y17" s="1059"/>
      <c r="Z17" s="642"/>
    </row>
    <row r="18" spans="2:26" s="643" customFormat="1" ht="12" customHeight="1">
      <c r="B18" s="1121" t="s">
        <v>2</v>
      </c>
      <c r="C18" s="1122"/>
      <c r="D18" s="1122"/>
      <c r="E18" s="1118">
        <v>1</v>
      </c>
      <c r="F18" s="735">
        <f>IF(ISBLANK('入力フォーム 男子'!L20),"",'入力フォーム 男子'!L20)</f>
      </c>
      <c r="G18" s="1076">
        <f>IF(ISBLANK($F18),"",'入力フォーム 男子'!M20)</f>
        <v>0</v>
      </c>
      <c r="H18" s="1060">
        <f>IF(ISBLANK($F16),"",'入力フォーム 男子'!O20)</f>
        <v>0</v>
      </c>
      <c r="I18" s="1061"/>
      <c r="J18" s="1061"/>
      <c r="K18" s="1061"/>
      <c r="L18" s="1061"/>
      <c r="M18" s="1061"/>
      <c r="N18" s="1073"/>
      <c r="O18" s="1123">
        <v>2</v>
      </c>
      <c r="P18" s="1112">
        <f>IF(ISBLANK('入力フォーム 男子'!K21),"",'入力フォーム 男子'!L21)</f>
      </c>
      <c r="Q18" s="1113"/>
      <c r="R18" s="1076">
        <f>IF(ISBLANK($P18),"",'入力フォーム 男子'!M21)</f>
        <v>0</v>
      </c>
      <c r="S18" s="1060">
        <f>IF(ISBLANK($F16),"",'入力フォーム 男子'!O21)</f>
        <v>0</v>
      </c>
      <c r="T18" s="1061"/>
      <c r="U18" s="1061"/>
      <c r="V18" s="1061"/>
      <c r="W18" s="1061"/>
      <c r="X18" s="1061"/>
      <c r="Y18" s="1062"/>
      <c r="Z18" s="642"/>
    </row>
    <row r="19" spans="2:26" s="643" customFormat="1" ht="20.25" customHeight="1">
      <c r="B19" s="1131"/>
      <c r="C19" s="1132"/>
      <c r="D19" s="1132"/>
      <c r="E19" s="1120"/>
      <c r="F19" s="732">
        <f>IF(ISBLANK($F18),"",'入力フォーム 男子'!K20)</f>
        <v>0</v>
      </c>
      <c r="G19" s="1079"/>
      <c r="H19" s="1054">
        <f>IF(ISBLANK($F18),"",'入力フォーム 男子'!N20)</f>
        <v>0</v>
      </c>
      <c r="I19" s="1055"/>
      <c r="J19" s="1055"/>
      <c r="K19" s="1055"/>
      <c r="L19" s="1055"/>
      <c r="M19" s="1055"/>
      <c r="N19" s="1066"/>
      <c r="O19" s="1124"/>
      <c r="P19" s="1080">
        <f>IF(ISBLANK($P18),"",'入力フォーム 男子'!K21)</f>
        <v>0</v>
      </c>
      <c r="Q19" s="1081"/>
      <c r="R19" s="1079"/>
      <c r="S19" s="1054">
        <f>IF(ISBLANK($P18),"",'入力フォーム 男子'!N21)</f>
        <v>0</v>
      </c>
      <c r="T19" s="1055"/>
      <c r="U19" s="1055"/>
      <c r="V19" s="1055"/>
      <c r="W19" s="1055"/>
      <c r="X19" s="1055"/>
      <c r="Y19" s="1056"/>
      <c r="Z19" s="642"/>
    </row>
    <row r="20" spans="2:26" s="643" customFormat="1" ht="12" customHeight="1">
      <c r="B20" s="1121" t="s">
        <v>7</v>
      </c>
      <c r="C20" s="1122"/>
      <c r="D20" s="1122"/>
      <c r="E20" s="1118">
        <v>1</v>
      </c>
      <c r="F20" s="735">
        <f>IF(ISBLANK('入力フォーム 男子'!L22),"",'入力フォーム 男子'!L22)</f>
      </c>
      <c r="G20" s="1076">
        <f>IF(ISBLANK($F20),"",'入力フォーム 男子'!M22)</f>
        <v>0</v>
      </c>
      <c r="H20" s="1060">
        <f>IF(ISBLANK($F16),"",'入力フォーム 男子'!O22)</f>
        <v>0</v>
      </c>
      <c r="I20" s="1061"/>
      <c r="J20" s="1061"/>
      <c r="K20" s="1061"/>
      <c r="L20" s="1061"/>
      <c r="M20" s="1061"/>
      <c r="N20" s="1073"/>
      <c r="O20" s="1123">
        <v>2</v>
      </c>
      <c r="P20" s="1112">
        <f>IF(ISBLANK('入力フォーム 男子'!K23),"",'入力フォーム 男子'!L23)</f>
      </c>
      <c r="Q20" s="1113"/>
      <c r="R20" s="1076">
        <f>IF(ISBLANK($P20),"",'入力フォーム 男子'!M23)</f>
        <v>0</v>
      </c>
      <c r="S20" s="1060">
        <f>IF(ISBLANK($F16),"",'入力フォーム 男子'!O23)</f>
        <v>0</v>
      </c>
      <c r="T20" s="1061"/>
      <c r="U20" s="1061"/>
      <c r="V20" s="1061"/>
      <c r="W20" s="1061"/>
      <c r="X20" s="1061"/>
      <c r="Y20" s="1062"/>
      <c r="Z20" s="642"/>
    </row>
    <row r="21" spans="2:26" s="643" customFormat="1" ht="20.25" customHeight="1">
      <c r="B21" s="1131"/>
      <c r="C21" s="1132"/>
      <c r="D21" s="1132"/>
      <c r="E21" s="1120"/>
      <c r="F21" s="732">
        <f>IF(ISBLANK($F20),"",'入力フォーム 男子'!K22)</f>
        <v>0</v>
      </c>
      <c r="G21" s="1079"/>
      <c r="H21" s="1054">
        <f>IF(ISBLANK($F20),"",'入力フォーム 男子'!N22)</f>
        <v>0</v>
      </c>
      <c r="I21" s="1055"/>
      <c r="J21" s="1055"/>
      <c r="K21" s="1055"/>
      <c r="L21" s="1055"/>
      <c r="M21" s="1055"/>
      <c r="N21" s="1066"/>
      <c r="O21" s="1124"/>
      <c r="P21" s="1080">
        <f>IF(ISBLANK($P20),"",'入力フォーム 男子'!K23)</f>
        <v>0</v>
      </c>
      <c r="Q21" s="1081"/>
      <c r="R21" s="1079"/>
      <c r="S21" s="1054">
        <f>IF(ISBLANK($P20),"",'入力フォーム 男子'!N23)</f>
        <v>0</v>
      </c>
      <c r="T21" s="1055"/>
      <c r="U21" s="1055"/>
      <c r="V21" s="1055"/>
      <c r="W21" s="1055"/>
      <c r="X21" s="1055"/>
      <c r="Y21" s="1056"/>
      <c r="Z21" s="642"/>
    </row>
    <row r="22" spans="2:26" s="643" customFormat="1" ht="12" customHeight="1">
      <c r="B22" s="1121" t="s">
        <v>46</v>
      </c>
      <c r="C22" s="1122"/>
      <c r="D22" s="1122"/>
      <c r="E22" s="1118">
        <v>1</v>
      </c>
      <c r="F22" s="735">
        <f>IF(ISBLANK('入力フォーム 男子'!L24),"",'入力フォーム 男子'!L24)</f>
      </c>
      <c r="G22" s="1076">
        <f>IF(ISBLANK($F22),"",'入力フォーム 男子'!M24)</f>
        <v>0</v>
      </c>
      <c r="H22" s="1060">
        <f>IF(ISBLANK($F16),"",'入力フォーム 男子'!O24)</f>
        <v>0</v>
      </c>
      <c r="I22" s="1061"/>
      <c r="J22" s="1061"/>
      <c r="K22" s="1061"/>
      <c r="L22" s="1061"/>
      <c r="M22" s="1061"/>
      <c r="N22" s="1073"/>
      <c r="O22" s="1123">
        <v>2</v>
      </c>
      <c r="P22" s="1112">
        <f>IF(ISBLANK('入力フォーム 男子'!K25),"",'入力フォーム 男子'!L25)</f>
      </c>
      <c r="Q22" s="1113"/>
      <c r="R22" s="1076">
        <f>IF(ISBLANK($P22),"",'入力フォーム 男子'!M25)</f>
        <v>0</v>
      </c>
      <c r="S22" s="1060">
        <f>IF(ISBLANK($F16),"",'入力フォーム 男子'!O25)</f>
        <v>0</v>
      </c>
      <c r="T22" s="1061"/>
      <c r="U22" s="1061"/>
      <c r="V22" s="1061"/>
      <c r="W22" s="1061"/>
      <c r="X22" s="1061"/>
      <c r="Y22" s="1062"/>
      <c r="Z22" s="642"/>
    </row>
    <row r="23" spans="2:26" s="643" customFormat="1" ht="20.25" customHeight="1">
      <c r="B23" s="1131"/>
      <c r="C23" s="1132"/>
      <c r="D23" s="1132"/>
      <c r="E23" s="1120"/>
      <c r="F23" s="732">
        <f>IF(ISBLANK($F22),"",'入力フォーム 男子'!K24)</f>
        <v>0</v>
      </c>
      <c r="G23" s="1079"/>
      <c r="H23" s="1054">
        <f>IF(ISBLANK($F22),"",'入力フォーム 男子'!N24)</f>
        <v>0</v>
      </c>
      <c r="I23" s="1055"/>
      <c r="J23" s="1055"/>
      <c r="K23" s="1055"/>
      <c r="L23" s="1055"/>
      <c r="M23" s="1055"/>
      <c r="N23" s="1066"/>
      <c r="O23" s="1124"/>
      <c r="P23" s="1080">
        <f>IF(ISBLANK($P22),"",'入力フォーム 男子'!K25)</f>
        <v>0</v>
      </c>
      <c r="Q23" s="1081"/>
      <c r="R23" s="1079"/>
      <c r="S23" s="1054">
        <f>IF(ISBLANK($P22),"",'入力フォーム 男子'!N25)</f>
        <v>0</v>
      </c>
      <c r="T23" s="1055"/>
      <c r="U23" s="1055"/>
      <c r="V23" s="1055"/>
      <c r="W23" s="1055"/>
      <c r="X23" s="1055"/>
      <c r="Y23" s="1056"/>
      <c r="Z23" s="642"/>
    </row>
    <row r="24" spans="2:26" s="643" customFormat="1" ht="12" customHeight="1">
      <c r="B24" s="1237" t="s">
        <v>250</v>
      </c>
      <c r="C24" s="1238"/>
      <c r="D24" s="1239"/>
      <c r="E24" s="1118">
        <v>1</v>
      </c>
      <c r="F24" s="735">
        <f>IF(ISBLANK('入力フォーム 男子'!L26),"",'入力フォーム 男子'!L26)</f>
      </c>
      <c r="G24" s="1076">
        <f>IF(ISBLANK($F24),"",'入力フォーム 男子'!M26)</f>
        <v>0</v>
      </c>
      <c r="H24" s="1060">
        <f>IF(ISBLANK($F16),"",'入力フォーム 男子'!O26)</f>
        <v>0</v>
      </c>
      <c r="I24" s="1061"/>
      <c r="J24" s="1061"/>
      <c r="K24" s="1061"/>
      <c r="L24" s="1061"/>
      <c r="M24" s="1061"/>
      <c r="N24" s="1073"/>
      <c r="O24" s="1123">
        <v>2</v>
      </c>
      <c r="P24" s="1112">
        <f>IF(ISBLANK('入力フォーム 男子'!K27),"",'入力フォーム 男子'!L27)</f>
      </c>
      <c r="Q24" s="1113"/>
      <c r="R24" s="1076">
        <f>IF(ISBLANK($P24),"",'入力フォーム 男子'!M27)</f>
        <v>0</v>
      </c>
      <c r="S24" s="1060">
        <f>IF(ISBLANK($F16),"",'入力フォーム 男子'!O27)</f>
        <v>0</v>
      </c>
      <c r="T24" s="1061"/>
      <c r="U24" s="1061"/>
      <c r="V24" s="1061"/>
      <c r="W24" s="1061"/>
      <c r="X24" s="1061"/>
      <c r="Y24" s="1062"/>
      <c r="Z24" s="642"/>
    </row>
    <row r="25" spans="2:26" s="643" customFormat="1" ht="20.25" customHeight="1">
      <c r="B25" s="1240"/>
      <c r="C25" s="1241"/>
      <c r="D25" s="1242"/>
      <c r="E25" s="1120"/>
      <c r="F25" s="732">
        <f>IF(ISBLANK($F24),"",'入力フォーム 男子'!K26)</f>
        <v>0</v>
      </c>
      <c r="G25" s="1079"/>
      <c r="H25" s="1054">
        <f>IF(ISBLANK($F24),"",'入力フォーム 男子'!N26)</f>
        <v>0</v>
      </c>
      <c r="I25" s="1055"/>
      <c r="J25" s="1055"/>
      <c r="K25" s="1055"/>
      <c r="L25" s="1055"/>
      <c r="M25" s="1055"/>
      <c r="N25" s="1066"/>
      <c r="O25" s="1124"/>
      <c r="P25" s="1080">
        <f>IF(ISBLANK($P24),"",'入力フォーム 男子'!K27)</f>
        <v>0</v>
      </c>
      <c r="Q25" s="1081"/>
      <c r="R25" s="1079"/>
      <c r="S25" s="1054">
        <f>IF(ISBLANK($P24),"",'入力フォーム 男子'!N27)</f>
        <v>0</v>
      </c>
      <c r="T25" s="1055"/>
      <c r="U25" s="1055"/>
      <c r="V25" s="1055"/>
      <c r="W25" s="1055"/>
      <c r="X25" s="1055"/>
      <c r="Y25" s="1056"/>
      <c r="Z25" s="642"/>
    </row>
    <row r="26" spans="2:26" s="643" customFormat="1" ht="12" customHeight="1">
      <c r="B26" s="1121" t="s">
        <v>25</v>
      </c>
      <c r="C26" s="1122"/>
      <c r="D26" s="1122"/>
      <c r="E26" s="1118">
        <v>1</v>
      </c>
      <c r="F26" s="735">
        <f>IF(ISBLANK('入力フォーム 男子'!L28),"",'入力フォーム 男子'!L28)</f>
      </c>
      <c r="G26" s="1076">
        <f>IF(ISBLANK($F26),"",'入力フォーム 男子'!M28)</f>
        <v>0</v>
      </c>
      <c r="H26" s="1060">
        <f>IF(ISBLANK($F16),"",'入力フォーム 男子'!O28)</f>
        <v>0</v>
      </c>
      <c r="I26" s="1061"/>
      <c r="J26" s="1061"/>
      <c r="K26" s="1061"/>
      <c r="L26" s="1061"/>
      <c r="M26" s="1061"/>
      <c r="N26" s="1073"/>
      <c r="O26" s="1123">
        <v>2</v>
      </c>
      <c r="P26" s="1112">
        <f>IF(ISBLANK('入力フォーム 男子'!K29),"",'入力フォーム 男子'!L29)</f>
      </c>
      <c r="Q26" s="1113"/>
      <c r="R26" s="1076">
        <f>IF(ISBLANK($P26),"",'入力フォーム 男子'!M29)</f>
        <v>0</v>
      </c>
      <c r="S26" s="1060">
        <f>IF(ISBLANK($F16),"",'入力フォーム 男子'!O29)</f>
        <v>0</v>
      </c>
      <c r="T26" s="1061"/>
      <c r="U26" s="1061"/>
      <c r="V26" s="1061"/>
      <c r="W26" s="1061"/>
      <c r="X26" s="1061"/>
      <c r="Y26" s="1062"/>
      <c r="Z26" s="642"/>
    </row>
    <row r="27" spans="2:26" s="643" customFormat="1" ht="20.25" customHeight="1">
      <c r="B27" s="1131"/>
      <c r="C27" s="1132"/>
      <c r="D27" s="1132"/>
      <c r="E27" s="1120"/>
      <c r="F27" s="732">
        <f>IF(ISBLANK($F26),"",'入力フォーム 男子'!K28)</f>
        <v>0</v>
      </c>
      <c r="G27" s="1079"/>
      <c r="H27" s="1054">
        <f>IF(ISBLANK($F26),"",'入力フォーム 男子'!N28)</f>
        <v>0</v>
      </c>
      <c r="I27" s="1055"/>
      <c r="J27" s="1055"/>
      <c r="K27" s="1055"/>
      <c r="L27" s="1055"/>
      <c r="M27" s="1055"/>
      <c r="N27" s="1066"/>
      <c r="O27" s="1124"/>
      <c r="P27" s="1080">
        <f>IF(ISBLANK($P26),"",'入力フォーム 男子'!K29)</f>
        <v>0</v>
      </c>
      <c r="Q27" s="1081"/>
      <c r="R27" s="1079"/>
      <c r="S27" s="1054">
        <f>IF(ISBLANK($P26),"",'入力フォーム 男子'!N29)</f>
        <v>0</v>
      </c>
      <c r="T27" s="1055"/>
      <c r="U27" s="1055"/>
      <c r="V27" s="1055"/>
      <c r="W27" s="1055"/>
      <c r="X27" s="1055"/>
      <c r="Y27" s="1056"/>
      <c r="Z27" s="642"/>
    </row>
    <row r="28" spans="2:26" s="643" customFormat="1" ht="12" customHeight="1">
      <c r="B28" s="1121" t="s">
        <v>21</v>
      </c>
      <c r="C28" s="1122"/>
      <c r="D28" s="1122"/>
      <c r="E28" s="1118">
        <v>1</v>
      </c>
      <c r="F28" s="736">
        <f>IF(ISBLANK('入力フォーム 男子'!L30),"",'入力フォーム 男子'!L30)</f>
      </c>
      <c r="G28" s="1076">
        <f>IF(ISBLANK($F28),"",'入力フォーム 男子'!M30)</f>
        <v>0</v>
      </c>
      <c r="H28" s="1060">
        <f>IF(ISBLANK($F16),"",'入力フォーム 男子'!O30)</f>
        <v>0</v>
      </c>
      <c r="I28" s="1061"/>
      <c r="J28" s="1061"/>
      <c r="K28" s="1061"/>
      <c r="L28" s="1061"/>
      <c r="M28" s="1061"/>
      <c r="N28" s="1073"/>
      <c r="O28" s="1123">
        <v>2</v>
      </c>
      <c r="P28" s="1112">
        <f>IF(ISBLANK('入力フォーム 男子'!K31),"",'入力フォーム 男子'!L31)</f>
      </c>
      <c r="Q28" s="1113"/>
      <c r="R28" s="1076">
        <f>IF(ISBLANK($P28),"",'入力フォーム 男子'!M31)</f>
        <v>0</v>
      </c>
      <c r="S28" s="1060">
        <f>IF(ISBLANK($F16),"",'入力フォーム 男子'!O31)</f>
        <v>0</v>
      </c>
      <c r="T28" s="1061"/>
      <c r="U28" s="1061"/>
      <c r="V28" s="1061"/>
      <c r="W28" s="1061"/>
      <c r="X28" s="1061"/>
      <c r="Y28" s="1062"/>
      <c r="Z28" s="642"/>
    </row>
    <row r="29" spans="2:26" s="643" customFormat="1" ht="20.25" customHeight="1">
      <c r="B29" s="1131"/>
      <c r="C29" s="1132"/>
      <c r="D29" s="1132"/>
      <c r="E29" s="1120"/>
      <c r="F29" s="732">
        <f>IF(ISBLANK($F28),"",'入力フォーム 男子'!K30)</f>
        <v>0</v>
      </c>
      <c r="G29" s="1074"/>
      <c r="H29" s="1054">
        <f>IF(ISBLANK($F28),"",'入力フォーム 男子'!N30)</f>
        <v>0</v>
      </c>
      <c r="I29" s="1055"/>
      <c r="J29" s="1055"/>
      <c r="K29" s="1055"/>
      <c r="L29" s="1055"/>
      <c r="M29" s="1055"/>
      <c r="N29" s="1066"/>
      <c r="O29" s="1124"/>
      <c r="P29" s="1080">
        <f>IF(ISBLANK($P28),"",'入力フォーム 男子'!K31)</f>
        <v>0</v>
      </c>
      <c r="Q29" s="1081"/>
      <c r="R29" s="1079"/>
      <c r="S29" s="1054">
        <f>IF(ISBLANK($P28),"",'入力フォーム 男子'!N31)</f>
        <v>0</v>
      </c>
      <c r="T29" s="1055"/>
      <c r="U29" s="1055"/>
      <c r="V29" s="1055"/>
      <c r="W29" s="1055"/>
      <c r="X29" s="1055"/>
      <c r="Y29" s="1056"/>
      <c r="Z29" s="642"/>
    </row>
    <row r="30" spans="2:26" s="643" customFormat="1" ht="12" customHeight="1">
      <c r="B30" s="1121" t="s">
        <v>23</v>
      </c>
      <c r="C30" s="1122"/>
      <c r="D30" s="1122"/>
      <c r="E30" s="1118">
        <v>1</v>
      </c>
      <c r="F30" s="736">
        <f>IF(ISBLANK('入力フォーム 男子'!L32),"",'入力フォーム 男子'!L32)</f>
      </c>
      <c r="G30" s="1074">
        <f>IF(ISBLANK($F30),"",'入力フォーム 男子'!M32)</f>
        <v>0</v>
      </c>
      <c r="H30" s="1060">
        <f>IF(ISBLANK($F16),"",'入力フォーム 男子'!O32)</f>
        <v>0</v>
      </c>
      <c r="I30" s="1061"/>
      <c r="J30" s="1061"/>
      <c r="K30" s="1061"/>
      <c r="L30" s="1061"/>
      <c r="M30" s="1061"/>
      <c r="N30" s="1073"/>
      <c r="O30" s="1123">
        <v>2</v>
      </c>
      <c r="P30" s="1112">
        <f>IF(ISBLANK('入力フォーム 男子'!K33),"",'入力フォーム 男子'!L33)</f>
      </c>
      <c r="Q30" s="1113"/>
      <c r="R30" s="1076">
        <f>IF(ISBLANK($P30),"",'入力フォーム 男子'!M33)</f>
        <v>0</v>
      </c>
      <c r="S30" s="1060">
        <f>IF(ISBLANK($F16),"",'入力フォーム 男子'!O33)</f>
        <v>0</v>
      </c>
      <c r="T30" s="1061"/>
      <c r="U30" s="1061"/>
      <c r="V30" s="1061"/>
      <c r="W30" s="1061"/>
      <c r="X30" s="1061"/>
      <c r="Y30" s="1062"/>
      <c r="Z30" s="642"/>
    </row>
    <row r="31" spans="2:26" s="643" customFormat="1" ht="20.25" customHeight="1">
      <c r="B31" s="1098"/>
      <c r="C31" s="1099"/>
      <c r="D31" s="1099"/>
      <c r="E31" s="1120"/>
      <c r="F31" s="732">
        <f>IF(ISBLANK($F30),"",'入力フォーム 男子'!K32)</f>
        <v>0</v>
      </c>
      <c r="G31" s="1079"/>
      <c r="H31" s="1054">
        <f>IF(ISBLANK($F30),"",'入力フォーム 男子'!N32)</f>
        <v>0</v>
      </c>
      <c r="I31" s="1055"/>
      <c r="J31" s="1055"/>
      <c r="K31" s="1055"/>
      <c r="L31" s="1055"/>
      <c r="M31" s="1055"/>
      <c r="N31" s="1066"/>
      <c r="O31" s="1124"/>
      <c r="P31" s="1080">
        <f>IF(ISBLANK($P30),"",'入力フォーム 男子'!K33)</f>
        <v>0</v>
      </c>
      <c r="Q31" s="1081"/>
      <c r="R31" s="1079"/>
      <c r="S31" s="1054">
        <f>IF(ISBLANK($P30),"",'入力フォーム 男子'!N33)</f>
        <v>0</v>
      </c>
      <c r="T31" s="1055"/>
      <c r="U31" s="1055"/>
      <c r="V31" s="1055"/>
      <c r="W31" s="1055"/>
      <c r="X31" s="1055"/>
      <c r="Y31" s="1056"/>
      <c r="Z31" s="642"/>
    </row>
    <row r="32" spans="2:26" s="643" customFormat="1" ht="12" customHeight="1">
      <c r="B32" s="1098"/>
      <c r="C32" s="1099"/>
      <c r="D32" s="1099"/>
      <c r="E32" s="1118">
        <v>3</v>
      </c>
      <c r="F32" s="736">
        <f>IF(ISBLANK('入力フォーム 男子'!L34),"",'入力フォーム 男子'!L34)</f>
      </c>
      <c r="G32" s="1074">
        <f>IF(ISBLANK($F32),"",'入力フォーム 男子'!M34)</f>
        <v>0</v>
      </c>
      <c r="H32" s="1060">
        <f>IF(ISBLANK($F16),"",'入力フォーム 男子'!O34)</f>
        <v>0</v>
      </c>
      <c r="I32" s="1061"/>
      <c r="J32" s="1061"/>
      <c r="K32" s="1061"/>
      <c r="L32" s="1061"/>
      <c r="M32" s="1061"/>
      <c r="N32" s="1073"/>
      <c r="O32" s="1123">
        <v>4</v>
      </c>
      <c r="P32" s="1112">
        <f>IF(ISBLANK('入力フォーム 男子'!K35),"",'入力フォーム 男子'!L35)</f>
      </c>
      <c r="Q32" s="1113"/>
      <c r="R32" s="1076">
        <f>IF(ISBLANK($P32),"",'入力フォーム 男子'!M35)</f>
        <v>0</v>
      </c>
      <c r="S32" s="1060">
        <f>IF(ISBLANK($F16),"",'入力フォーム 男子'!O35)</f>
        <v>0</v>
      </c>
      <c r="T32" s="1061"/>
      <c r="U32" s="1061"/>
      <c r="V32" s="1061"/>
      <c r="W32" s="1061"/>
      <c r="X32" s="1061"/>
      <c r="Y32" s="1062"/>
      <c r="Z32" s="642"/>
    </row>
    <row r="33" spans="2:26" s="643" customFormat="1" ht="20.25" customHeight="1">
      <c r="B33" s="1098"/>
      <c r="C33" s="1099"/>
      <c r="D33" s="1099"/>
      <c r="E33" s="1120"/>
      <c r="F33" s="732">
        <f>IF(ISBLANK($F32),"",'入力フォーム 男子'!K34)</f>
        <v>0</v>
      </c>
      <c r="G33" s="1079"/>
      <c r="H33" s="1054">
        <f>IF(ISBLANK($F32),"",'入力フォーム 男子'!N34)</f>
        <v>0</v>
      </c>
      <c r="I33" s="1055"/>
      <c r="J33" s="1055"/>
      <c r="K33" s="1055"/>
      <c r="L33" s="1055"/>
      <c r="M33" s="1055"/>
      <c r="N33" s="1066"/>
      <c r="O33" s="1124"/>
      <c r="P33" s="1080">
        <f>IF(ISBLANK($P32),"",'入力フォーム 男子'!K35)</f>
        <v>0</v>
      </c>
      <c r="Q33" s="1081"/>
      <c r="R33" s="1079"/>
      <c r="S33" s="1054">
        <f>IF(ISBLANK($P32),"",'入力フォーム 男子'!N35)</f>
        <v>0</v>
      </c>
      <c r="T33" s="1055"/>
      <c r="U33" s="1055"/>
      <c r="V33" s="1055"/>
      <c r="W33" s="1055"/>
      <c r="X33" s="1055"/>
      <c r="Y33" s="1056"/>
      <c r="Z33" s="642"/>
    </row>
    <row r="34" spans="2:26" s="643" customFormat="1" ht="12" customHeight="1">
      <c r="B34" s="1098"/>
      <c r="C34" s="1099"/>
      <c r="D34" s="1099"/>
      <c r="E34" s="1118">
        <v>5</v>
      </c>
      <c r="F34" s="736">
        <f>IF(ISBLANK('入力フォーム 男子'!L36),"",'入力フォーム 男子'!L36)</f>
      </c>
      <c r="G34" s="1074">
        <f>IF(ISBLANK($F34),"",'入力フォーム 男子'!M36)</f>
        <v>0</v>
      </c>
      <c r="H34" s="1060">
        <f>IF(ISBLANK($F16),"",'入力フォーム 男子'!O36)</f>
        <v>0</v>
      </c>
      <c r="I34" s="1061"/>
      <c r="J34" s="1061"/>
      <c r="K34" s="1061"/>
      <c r="L34" s="1061"/>
      <c r="M34" s="1061"/>
      <c r="N34" s="1073"/>
      <c r="O34" s="1123">
        <v>6</v>
      </c>
      <c r="P34" s="1112">
        <f>IF(ISBLANK('入力フォーム 男子'!K37),"",'入力フォーム 男子'!L37)</f>
      </c>
      <c r="Q34" s="1113"/>
      <c r="R34" s="1076">
        <f>IF(ISBLANK($P34),"",'入力フォーム 男子'!M37)</f>
        <v>0</v>
      </c>
      <c r="S34" s="1060">
        <f>IF(ISBLANK($F16),"",'入力フォーム 男子'!O37)</f>
        <v>0</v>
      </c>
      <c r="T34" s="1061"/>
      <c r="U34" s="1061"/>
      <c r="V34" s="1061"/>
      <c r="W34" s="1061"/>
      <c r="X34" s="1061"/>
      <c r="Y34" s="1062"/>
      <c r="Z34" s="642"/>
    </row>
    <row r="35" spans="2:26" s="643" customFormat="1" ht="20.25" customHeight="1">
      <c r="B35" s="1098"/>
      <c r="C35" s="1099"/>
      <c r="D35" s="1099"/>
      <c r="E35" s="1120"/>
      <c r="F35" s="732">
        <f>IF(ISBLANK($F34),"",'入力フォーム 男子'!K36)</f>
        <v>0</v>
      </c>
      <c r="G35" s="1079"/>
      <c r="H35" s="1054">
        <f>IF(ISBLANK($F34),"",'入力フォーム 男子'!N36)</f>
        <v>0</v>
      </c>
      <c r="I35" s="1055"/>
      <c r="J35" s="1055"/>
      <c r="K35" s="1055"/>
      <c r="L35" s="1055"/>
      <c r="M35" s="1055"/>
      <c r="N35" s="1066"/>
      <c r="O35" s="1124"/>
      <c r="P35" s="1080">
        <f>IF(ISBLANK($P34),"",'入力フォーム 男子'!K37)</f>
        <v>0</v>
      </c>
      <c r="Q35" s="1081"/>
      <c r="R35" s="1079"/>
      <c r="S35" s="1054">
        <f>IF(ISBLANK($P34),"",'入力フォーム 男子'!N37)</f>
        <v>0</v>
      </c>
      <c r="T35" s="1055"/>
      <c r="U35" s="1055"/>
      <c r="V35" s="1055"/>
      <c r="W35" s="1055"/>
      <c r="X35" s="1055"/>
      <c r="Y35" s="1056"/>
      <c r="Z35" s="642"/>
    </row>
    <row r="36" spans="2:26" s="643" customFormat="1" ht="12" customHeight="1">
      <c r="B36" s="1098"/>
      <c r="C36" s="1099"/>
      <c r="D36" s="1099"/>
      <c r="E36" s="1118">
        <v>7</v>
      </c>
      <c r="F36" s="736">
        <f>IF(ISBLANK('入力フォーム 男子'!L38),"",'入力フォーム 男子'!L38)</f>
      </c>
      <c r="G36" s="1074">
        <f>IF(ISBLANK($F36),"",'入力フォーム 男子'!M38)</f>
        <v>0</v>
      </c>
      <c r="H36" s="1060">
        <f>IF(ISBLANK($F16),"",'入力フォーム 男子'!O38)</f>
        <v>0</v>
      </c>
      <c r="I36" s="1061"/>
      <c r="J36" s="1061"/>
      <c r="K36" s="1061"/>
      <c r="L36" s="1061"/>
      <c r="M36" s="1061"/>
      <c r="N36" s="1073"/>
      <c r="O36" s="1125"/>
      <c r="P36" s="1126"/>
      <c r="Q36" s="1126"/>
      <c r="R36" s="1126"/>
      <c r="S36" s="1126"/>
      <c r="T36" s="1126"/>
      <c r="U36" s="1126"/>
      <c r="V36" s="1126"/>
      <c r="W36" s="1126"/>
      <c r="X36" s="1126"/>
      <c r="Y36" s="1127"/>
      <c r="Z36" s="642"/>
    </row>
    <row r="37" spans="2:26" s="643" customFormat="1" ht="20.25" customHeight="1">
      <c r="B37" s="1131"/>
      <c r="C37" s="1132"/>
      <c r="D37" s="1132"/>
      <c r="E37" s="1120"/>
      <c r="F37" s="732">
        <f>IF(ISBLANK($F36),"",'入力フォーム 男子'!K38)</f>
        <v>0</v>
      </c>
      <c r="G37" s="1079"/>
      <c r="H37" s="1054">
        <f>IF(ISBLANK($F36),"",'入力フォーム 男子'!N38)</f>
        <v>0</v>
      </c>
      <c r="I37" s="1055"/>
      <c r="J37" s="1055"/>
      <c r="K37" s="1055"/>
      <c r="L37" s="1055"/>
      <c r="M37" s="1055"/>
      <c r="N37" s="1066"/>
      <c r="O37" s="1212"/>
      <c r="P37" s="1213"/>
      <c r="Q37" s="1213"/>
      <c r="R37" s="1213"/>
      <c r="S37" s="1213"/>
      <c r="T37" s="1213"/>
      <c r="U37" s="1213"/>
      <c r="V37" s="1213"/>
      <c r="W37" s="1213"/>
      <c r="X37" s="1213"/>
      <c r="Y37" s="1214"/>
      <c r="Z37" s="642"/>
    </row>
    <row r="38" spans="2:26" s="643" customFormat="1" ht="12" customHeight="1">
      <c r="B38" s="1121" t="s">
        <v>231</v>
      </c>
      <c r="C38" s="1122"/>
      <c r="D38" s="1122"/>
      <c r="E38" s="1118">
        <v>1</v>
      </c>
      <c r="F38" s="736">
        <f>IF(ISBLANK('入力フォーム 男子'!L39),"",'入力フォーム 男子'!L39)</f>
      </c>
      <c r="G38" s="1074">
        <f>IF(ISBLANK($F38),"",'入力フォーム 男子'!M39)</f>
        <v>0</v>
      </c>
      <c r="H38" s="1060">
        <f>IF(ISBLANK($F16),"",'入力フォーム 男子'!O39)</f>
        <v>0</v>
      </c>
      <c r="I38" s="1061"/>
      <c r="J38" s="1061"/>
      <c r="K38" s="1061"/>
      <c r="L38" s="1061"/>
      <c r="M38" s="1061"/>
      <c r="N38" s="1073"/>
      <c r="O38" s="1123">
        <v>2</v>
      </c>
      <c r="P38" s="1112">
        <f>IF(ISBLANK('入力フォーム 男子'!K40),"",'入力フォーム 男子'!L40)</f>
      </c>
      <c r="Q38" s="1113"/>
      <c r="R38" s="1076">
        <f>IF(ISBLANK($P38),"",'入力フォーム 男子'!M40)</f>
        <v>0</v>
      </c>
      <c r="S38" s="1060">
        <f>IF(ISBLANK($F16),"",'入力フォーム 男子'!O40)</f>
        <v>0</v>
      </c>
      <c r="T38" s="1061"/>
      <c r="U38" s="1061"/>
      <c r="V38" s="1061"/>
      <c r="W38" s="1061"/>
      <c r="X38" s="1061"/>
      <c r="Y38" s="1062"/>
      <c r="Z38" s="642"/>
    </row>
    <row r="39" spans="2:26" s="643" customFormat="1" ht="20.25" customHeight="1">
      <c r="B39" s="1098"/>
      <c r="C39" s="1099"/>
      <c r="D39" s="1099"/>
      <c r="E39" s="1120"/>
      <c r="F39" s="732">
        <f>IF(ISBLANK($F38),"",'入力フォーム 男子'!K39)</f>
        <v>0</v>
      </c>
      <c r="G39" s="1079"/>
      <c r="H39" s="1054">
        <f>IF(ISBLANK($F38),"",'入力フォーム 男子'!N39)</f>
        <v>0</v>
      </c>
      <c r="I39" s="1055"/>
      <c r="J39" s="1055"/>
      <c r="K39" s="1055"/>
      <c r="L39" s="1055"/>
      <c r="M39" s="1055"/>
      <c r="N39" s="1066"/>
      <c r="O39" s="1124"/>
      <c r="P39" s="1080">
        <f>IF(ISBLANK($P38),"",'入力フォーム 男子'!K40)</f>
        <v>0</v>
      </c>
      <c r="Q39" s="1081"/>
      <c r="R39" s="1079"/>
      <c r="S39" s="1054">
        <f>IF(ISBLANK($P38),"",'入力フォーム 男子'!N40)</f>
        <v>0</v>
      </c>
      <c r="T39" s="1055"/>
      <c r="U39" s="1055"/>
      <c r="V39" s="1055"/>
      <c r="W39" s="1055"/>
      <c r="X39" s="1055"/>
      <c r="Y39" s="1056"/>
      <c r="Z39" s="642"/>
    </row>
    <row r="40" spans="2:26" s="643" customFormat="1" ht="12" customHeight="1">
      <c r="B40" s="1098"/>
      <c r="C40" s="1099"/>
      <c r="D40" s="1099"/>
      <c r="E40" s="1118">
        <v>3</v>
      </c>
      <c r="F40" s="736">
        <f>IF(ISBLANK('入力フォーム 男子'!L41),"",'入力フォーム 男子'!L41)</f>
      </c>
      <c r="G40" s="1074">
        <f>IF(ISBLANK($F40),"",'入力フォーム 男子'!M41)</f>
        <v>0</v>
      </c>
      <c r="H40" s="1060">
        <f>IF(ISBLANK($F16),"",'入力フォーム 男子'!O41)</f>
        <v>0</v>
      </c>
      <c r="I40" s="1061"/>
      <c r="J40" s="1061"/>
      <c r="K40" s="1061"/>
      <c r="L40" s="1061"/>
      <c r="M40" s="1061"/>
      <c r="N40" s="1073"/>
      <c r="O40" s="1123">
        <v>4</v>
      </c>
      <c r="P40" s="1112">
        <f>IF(ISBLANK('入力フォーム 男子'!K42),"",'入力フォーム 男子'!L42)</f>
      </c>
      <c r="Q40" s="1113"/>
      <c r="R40" s="1076">
        <f>IF(ISBLANK($P40),"",'入力フォーム 男子'!M42)</f>
        <v>0</v>
      </c>
      <c r="S40" s="1060">
        <f>IF(ISBLANK($F16),"",'入力フォーム 男子'!O42)</f>
        <v>0</v>
      </c>
      <c r="T40" s="1061"/>
      <c r="U40" s="1061"/>
      <c r="V40" s="1061"/>
      <c r="W40" s="1061"/>
      <c r="X40" s="1061"/>
      <c r="Y40" s="1062"/>
      <c r="Z40" s="642"/>
    </row>
    <row r="41" spans="2:26" s="643" customFormat="1" ht="20.25" customHeight="1">
      <c r="B41" s="1098"/>
      <c r="C41" s="1099"/>
      <c r="D41" s="1099"/>
      <c r="E41" s="1120"/>
      <c r="F41" s="732">
        <f>IF(ISBLANK($F40),"",'入力フォーム 男子'!K41)</f>
        <v>0</v>
      </c>
      <c r="G41" s="1079"/>
      <c r="H41" s="1054">
        <f>IF(ISBLANK($F40),"",'入力フォーム 男子'!N41)</f>
        <v>0</v>
      </c>
      <c r="I41" s="1055"/>
      <c r="J41" s="1055"/>
      <c r="K41" s="1055"/>
      <c r="L41" s="1055"/>
      <c r="M41" s="1055"/>
      <c r="N41" s="1066"/>
      <c r="O41" s="1124"/>
      <c r="P41" s="1080">
        <f>IF(ISBLANK($P40),"",'入力フォーム 男子'!K42)</f>
        <v>0</v>
      </c>
      <c r="Q41" s="1081"/>
      <c r="R41" s="1079"/>
      <c r="S41" s="1054">
        <f>IF(ISBLANK($P40),"",'入力フォーム 男子'!N42)</f>
        <v>0</v>
      </c>
      <c r="T41" s="1055"/>
      <c r="U41" s="1055"/>
      <c r="V41" s="1055"/>
      <c r="W41" s="1055"/>
      <c r="X41" s="1055"/>
      <c r="Y41" s="1056"/>
      <c r="Z41" s="642"/>
    </row>
    <row r="42" spans="2:26" s="643" customFormat="1" ht="12" customHeight="1">
      <c r="B42" s="1098"/>
      <c r="C42" s="1099"/>
      <c r="D42" s="1099"/>
      <c r="E42" s="1118">
        <v>5</v>
      </c>
      <c r="F42" s="736">
        <f>IF(ISBLANK('入力フォーム 男子'!L43),"",'入力フォーム 男子'!L43)</f>
      </c>
      <c r="G42" s="1074">
        <f>IF(ISBLANK($F42),"",'入力フォーム 男子'!M43)</f>
        <v>0</v>
      </c>
      <c r="H42" s="1060">
        <f>IF(ISBLANK($F16),"",'入力フォーム 男子'!O43)</f>
        <v>0</v>
      </c>
      <c r="I42" s="1061"/>
      <c r="J42" s="1061"/>
      <c r="K42" s="1061"/>
      <c r="L42" s="1061"/>
      <c r="M42" s="1061"/>
      <c r="N42" s="1073"/>
      <c r="O42" s="1123">
        <v>6</v>
      </c>
      <c r="P42" s="1112">
        <f>IF(ISBLANK('入力フォーム 男子'!K44),"",'入力フォーム 男子'!L44)</f>
      </c>
      <c r="Q42" s="1113"/>
      <c r="R42" s="1076">
        <f>IF(ISBLANK($P42),"",'入力フォーム 男子'!M44)</f>
        <v>0</v>
      </c>
      <c r="S42" s="1060">
        <f>IF(ISBLANK($F16),"",'入力フォーム 男子'!O44)</f>
        <v>0</v>
      </c>
      <c r="T42" s="1061"/>
      <c r="U42" s="1061"/>
      <c r="V42" s="1061"/>
      <c r="W42" s="1061"/>
      <c r="X42" s="1061"/>
      <c r="Y42" s="1062"/>
      <c r="Z42" s="642"/>
    </row>
    <row r="43" spans="2:26" s="643" customFormat="1" ht="20.25" customHeight="1">
      <c r="B43" s="1098"/>
      <c r="C43" s="1099"/>
      <c r="D43" s="1099"/>
      <c r="E43" s="1120"/>
      <c r="F43" s="732">
        <f>IF(ISBLANK($F42),"",'入力フォーム 男子'!K43)</f>
        <v>0</v>
      </c>
      <c r="G43" s="1079"/>
      <c r="H43" s="1054">
        <f>IF(ISBLANK($F42),"",'入力フォーム 男子'!N43)</f>
        <v>0</v>
      </c>
      <c r="I43" s="1055"/>
      <c r="J43" s="1055"/>
      <c r="K43" s="1055"/>
      <c r="L43" s="1055"/>
      <c r="M43" s="1055"/>
      <c r="N43" s="1066"/>
      <c r="O43" s="1124"/>
      <c r="P43" s="1080">
        <f>IF(ISBLANK($P42),"",'入力フォーム 男子'!K44)</f>
        <v>0</v>
      </c>
      <c r="Q43" s="1081"/>
      <c r="R43" s="1079"/>
      <c r="S43" s="1054">
        <f>IF(ISBLANK($P42),"",'入力フォーム 男子'!N44)</f>
        <v>0</v>
      </c>
      <c r="T43" s="1055"/>
      <c r="U43" s="1055"/>
      <c r="V43" s="1055"/>
      <c r="W43" s="1055"/>
      <c r="X43" s="1055"/>
      <c r="Y43" s="1056"/>
      <c r="Z43" s="642"/>
    </row>
    <row r="44" spans="2:26" s="643" customFormat="1" ht="12" customHeight="1">
      <c r="B44" s="1098"/>
      <c r="C44" s="1099"/>
      <c r="D44" s="1099"/>
      <c r="E44" s="1118">
        <v>7</v>
      </c>
      <c r="F44" s="736">
        <f>IF(ISBLANK('入力フォーム 男子'!L45),"",'入力フォーム 男子'!L45)</f>
      </c>
      <c r="G44" s="1076">
        <f>IF(ISBLANK($F44),"",'入力フォーム 男子'!M45)</f>
        <v>0</v>
      </c>
      <c r="H44" s="1060">
        <f>IF(ISBLANK($F16),"",'入力フォーム 男子'!O45)</f>
        <v>0</v>
      </c>
      <c r="I44" s="1061"/>
      <c r="J44" s="1061"/>
      <c r="K44" s="1061"/>
      <c r="L44" s="1061"/>
      <c r="M44" s="1061"/>
      <c r="N44" s="1073"/>
      <c r="O44" s="1125"/>
      <c r="P44" s="1126"/>
      <c r="Q44" s="1126"/>
      <c r="R44" s="1126"/>
      <c r="S44" s="1126"/>
      <c r="T44" s="1126"/>
      <c r="U44" s="1126"/>
      <c r="V44" s="1126"/>
      <c r="W44" s="1126"/>
      <c r="X44" s="1126"/>
      <c r="Y44" s="1127"/>
      <c r="Z44" s="642"/>
    </row>
    <row r="45" spans="2:28" s="643" customFormat="1" ht="20.25" customHeight="1" thickBot="1">
      <c r="B45" s="1101"/>
      <c r="C45" s="1102"/>
      <c r="D45" s="1102"/>
      <c r="E45" s="1119"/>
      <c r="F45" s="737">
        <f>IF(ISBLANK($F44),"",'入力フォーム 男子'!K45)</f>
        <v>0</v>
      </c>
      <c r="G45" s="1075"/>
      <c r="H45" s="1082">
        <f>IF(ISBLANK($F44),"",'入力フォーム 男子'!N45)</f>
        <v>0</v>
      </c>
      <c r="I45" s="1083"/>
      <c r="J45" s="1083"/>
      <c r="K45" s="1083"/>
      <c r="L45" s="1083"/>
      <c r="M45" s="1083"/>
      <c r="N45" s="1084"/>
      <c r="O45" s="1128"/>
      <c r="P45" s="1129"/>
      <c r="Q45" s="1129"/>
      <c r="R45" s="1129"/>
      <c r="S45" s="1129"/>
      <c r="T45" s="1129"/>
      <c r="U45" s="1129"/>
      <c r="V45" s="1129"/>
      <c r="W45" s="1129"/>
      <c r="X45" s="1129"/>
      <c r="Y45" s="1130"/>
      <c r="Z45" s="642"/>
      <c r="AB45" s="642"/>
    </row>
    <row r="46" spans="2:26" s="643" customFormat="1" ht="12" customHeight="1">
      <c r="B46" s="1098" t="s">
        <v>229</v>
      </c>
      <c r="C46" s="1099"/>
      <c r="D46" s="1099"/>
      <c r="E46" s="1148">
        <v>1</v>
      </c>
      <c r="F46" s="718">
        <f>IF(ISBLANK('入力フォーム 男子'!L46),"",'入力フォーム 男子'!L46)</f>
      </c>
      <c r="G46" s="1116">
        <f>IF(ISBLANK($F46),"",'入力フォーム 男子'!M46)</f>
        <v>0</v>
      </c>
      <c r="H46" s="1105">
        <f>IF(ISBLANK($F16),"",'入力フォーム 男子'!O46)</f>
        <v>0</v>
      </c>
      <c r="I46" s="1106"/>
      <c r="J46" s="1106"/>
      <c r="K46" s="1106"/>
      <c r="L46" s="1106"/>
      <c r="M46" s="1106"/>
      <c r="N46" s="1152"/>
      <c r="O46" s="1244">
        <v>2</v>
      </c>
      <c r="P46" s="1077">
        <f>IF(ISBLANK('入力フォーム 男子'!K47),"",'入力フォーム 男子'!L47)</f>
      </c>
      <c r="Q46" s="1078"/>
      <c r="R46" s="1074">
        <f>IF(ISBLANK($P46),"",'入力フォーム 男子'!M47)</f>
        <v>0</v>
      </c>
      <c r="S46" s="1105">
        <f>IF(ISBLANK($F16),"",'入力フォーム 男子'!O47)</f>
        <v>0</v>
      </c>
      <c r="T46" s="1106"/>
      <c r="U46" s="1106"/>
      <c r="V46" s="1106"/>
      <c r="W46" s="1106"/>
      <c r="X46" s="1106"/>
      <c r="Y46" s="1107"/>
      <c r="Z46" s="644"/>
    </row>
    <row r="47" spans="2:26" s="643" customFormat="1" ht="20.25" customHeight="1" thickBot="1">
      <c r="B47" s="1114"/>
      <c r="C47" s="1115"/>
      <c r="D47" s="1115"/>
      <c r="E47" s="1243"/>
      <c r="F47" s="738">
        <f>IF(ISBLANK($F46),"",'入力フォーム 男子'!K46)</f>
        <v>0</v>
      </c>
      <c r="G47" s="1117"/>
      <c r="H47" s="1108">
        <f>IF(ISBLANK($F46),"",'入力フォーム 男子'!N46)</f>
        <v>0</v>
      </c>
      <c r="I47" s="1109"/>
      <c r="J47" s="1109"/>
      <c r="K47" s="1109"/>
      <c r="L47" s="1109"/>
      <c r="M47" s="1109"/>
      <c r="N47" s="1110"/>
      <c r="O47" s="1245"/>
      <c r="P47" s="1064">
        <f>IF(ISBLANK($P46),"",'入力フォーム 男子'!K47)</f>
        <v>0</v>
      </c>
      <c r="Q47" s="1111"/>
      <c r="R47" s="1117"/>
      <c r="S47" s="1063">
        <f>IF(ISBLANK($P46),"",'入力フォーム 男子'!N47)</f>
        <v>0</v>
      </c>
      <c r="T47" s="1064"/>
      <c r="U47" s="1064"/>
      <c r="V47" s="1064"/>
      <c r="W47" s="1064"/>
      <c r="X47" s="1064"/>
      <c r="Y47" s="1065"/>
      <c r="Z47" s="642"/>
    </row>
    <row r="48" spans="2:26" s="643" customFormat="1" ht="12" customHeight="1" thickTop="1">
      <c r="B48" s="1089" t="s">
        <v>22</v>
      </c>
      <c r="C48" s="1090"/>
      <c r="D48" s="1091"/>
      <c r="E48" s="1148">
        <v>1</v>
      </c>
      <c r="F48" s="736">
        <f>IF(ISBLANK('入力フォーム 男子'!L48),"",'入力フォーム 男子'!L48)</f>
      </c>
      <c r="G48" s="1074">
        <f>IF(ISBLANK($F48),"",'入力フォーム 男子'!M48)</f>
        <v>0</v>
      </c>
      <c r="H48" s="1247">
        <f>IF(ISBLANK($F16),"",'入力フォーム 男子'!O48)</f>
        <v>0</v>
      </c>
      <c r="I48" s="1248"/>
      <c r="J48" s="1248"/>
      <c r="K48" s="1248"/>
      <c r="L48" s="1248"/>
      <c r="M48" s="1248"/>
      <c r="N48" s="1249"/>
      <c r="O48" s="1149">
        <v>2</v>
      </c>
      <c r="P48" s="1085">
        <f>IF(ISBLANK('入力フォーム 男子'!K49),"",'入力フォーム 男子'!L49)</f>
      </c>
      <c r="Q48" s="1086"/>
      <c r="R48" s="1116">
        <f>IF(ISBLANK($P48),"",'入力フォーム 男子'!M49)</f>
        <v>0</v>
      </c>
      <c r="S48" s="1247">
        <f>IF(ISBLANK($F16),"",'入力フォーム 男子'!O49)</f>
        <v>0</v>
      </c>
      <c r="T48" s="1248"/>
      <c r="U48" s="1248"/>
      <c r="V48" s="1248"/>
      <c r="W48" s="1248"/>
      <c r="X48" s="1248"/>
      <c r="Y48" s="1250"/>
      <c r="Z48" s="642"/>
    </row>
    <row r="49" spans="2:26" s="643" customFormat="1" ht="20.25" customHeight="1">
      <c r="B49" s="1092"/>
      <c r="C49" s="1093"/>
      <c r="D49" s="1094"/>
      <c r="E49" s="1120"/>
      <c r="F49" s="732">
        <f>IF(ISBLANK($F48),"",'入力フォーム 男子'!K48)</f>
        <v>0</v>
      </c>
      <c r="G49" s="1079"/>
      <c r="H49" s="1054">
        <f>IF(ISBLANK($F48),"",'入力フォーム 男子'!N48)</f>
        <v>0</v>
      </c>
      <c r="I49" s="1055"/>
      <c r="J49" s="1055"/>
      <c r="K49" s="1055"/>
      <c r="L49" s="1055"/>
      <c r="M49" s="1055"/>
      <c r="N49" s="1066"/>
      <c r="O49" s="1124"/>
      <c r="P49" s="1080">
        <f>IF(ISBLANK($P48),"",'入力フォーム 男子'!K49)</f>
        <v>0</v>
      </c>
      <c r="Q49" s="1081"/>
      <c r="R49" s="1079"/>
      <c r="S49" s="1054">
        <f>IF(ISBLANK($P48),"",'入力フォーム 男子'!N49)</f>
        <v>0</v>
      </c>
      <c r="T49" s="1055"/>
      <c r="U49" s="1055"/>
      <c r="V49" s="1055"/>
      <c r="W49" s="1055"/>
      <c r="X49" s="1055"/>
      <c r="Y49" s="1056"/>
      <c r="Z49" s="642"/>
    </row>
    <row r="50" spans="2:26" s="643" customFormat="1" ht="12" customHeight="1">
      <c r="B50" s="1092"/>
      <c r="C50" s="1093"/>
      <c r="D50" s="1094"/>
      <c r="E50" s="1118">
        <v>3</v>
      </c>
      <c r="F50" s="736">
        <f>IF(ISBLANK('入力フォーム 男子'!L50),"",'入力フォーム 男子'!L50)</f>
      </c>
      <c r="G50" s="1074">
        <f>IF(ISBLANK($F50),"",'入力フォーム 男子'!M50)</f>
        <v>0</v>
      </c>
      <c r="H50" s="1060">
        <f>IF(ISBLANK($F16),"",'入力フォーム 男子'!O50)</f>
        <v>0</v>
      </c>
      <c r="I50" s="1061"/>
      <c r="J50" s="1061"/>
      <c r="K50" s="1061"/>
      <c r="L50" s="1061"/>
      <c r="M50" s="1061"/>
      <c r="N50" s="1073"/>
      <c r="O50" s="1123">
        <v>4</v>
      </c>
      <c r="P50" s="1077">
        <f>IF(ISBLANK('入力フォーム 男子'!K51),"",'入力フォーム 男子'!L51)</f>
      </c>
      <c r="Q50" s="1078"/>
      <c r="R50" s="1074">
        <f>IF(ISBLANK($P50),"",'入力フォーム 男子'!M51)</f>
        <v>0</v>
      </c>
      <c r="S50" s="1060">
        <f>IF(ISBLANK($F16),"",'入力フォーム 男子'!O51)</f>
        <v>0</v>
      </c>
      <c r="T50" s="1061"/>
      <c r="U50" s="1061"/>
      <c r="V50" s="1061"/>
      <c r="W50" s="1061"/>
      <c r="X50" s="1061"/>
      <c r="Y50" s="1062"/>
      <c r="Z50" s="642"/>
    </row>
    <row r="51" spans="2:26" s="643" customFormat="1" ht="20.25" customHeight="1">
      <c r="B51" s="1092"/>
      <c r="C51" s="1093"/>
      <c r="D51" s="1094"/>
      <c r="E51" s="1120"/>
      <c r="F51" s="732">
        <f>IF(ISBLANK($F50),"",'入力フォーム 男子'!K50)</f>
        <v>0</v>
      </c>
      <c r="G51" s="1079"/>
      <c r="H51" s="1054">
        <f>IF(ISBLANK($F50),"",'入力フォーム 男子'!N50)</f>
        <v>0</v>
      </c>
      <c r="I51" s="1055"/>
      <c r="J51" s="1055"/>
      <c r="K51" s="1055"/>
      <c r="L51" s="1055"/>
      <c r="M51" s="1055"/>
      <c r="N51" s="1066"/>
      <c r="O51" s="1124"/>
      <c r="P51" s="1080">
        <f>IF(ISBLANK($P50),"",'入力フォーム 男子'!K51)</f>
        <v>0</v>
      </c>
      <c r="Q51" s="1081"/>
      <c r="R51" s="1079"/>
      <c r="S51" s="1054">
        <f>IF(ISBLANK($P50),"",'入力フォーム 男子'!N51)</f>
        <v>0</v>
      </c>
      <c r="T51" s="1055"/>
      <c r="U51" s="1055"/>
      <c r="V51" s="1055"/>
      <c r="W51" s="1055"/>
      <c r="X51" s="1055"/>
      <c r="Y51" s="1056"/>
      <c r="Z51" s="642"/>
    </row>
    <row r="52" spans="2:26" s="643" customFormat="1" ht="12" customHeight="1">
      <c r="B52" s="1092"/>
      <c r="C52" s="1093"/>
      <c r="D52" s="1094"/>
      <c r="E52" s="1118">
        <v>5</v>
      </c>
      <c r="F52" s="736">
        <f>IF(ISBLANK('入力フォーム 男子'!L52),"",'入力フォーム 男子'!L52)</f>
      </c>
      <c r="G52" s="1076">
        <f>IF(ISBLANK($F52),"",'入力フォーム 男子'!M52)</f>
        <v>0</v>
      </c>
      <c r="H52" s="1060">
        <f>IF(ISBLANK($F16),"",'入力フォーム 男子'!O52)</f>
        <v>0</v>
      </c>
      <c r="I52" s="1061"/>
      <c r="J52" s="1061"/>
      <c r="K52" s="1061"/>
      <c r="L52" s="1061"/>
      <c r="M52" s="1061"/>
      <c r="N52" s="1073"/>
      <c r="O52" s="1123">
        <v>6</v>
      </c>
      <c r="P52" s="1077">
        <f>IF(ISBLANK('入力フォーム 男子'!K53),"",'入力フォーム 男子'!L53)</f>
      </c>
      <c r="Q52" s="1078"/>
      <c r="R52" s="1074">
        <f>IF(ISBLANK($P52),"",'入力フォーム 男子'!M53)</f>
        <v>0</v>
      </c>
      <c r="S52" s="1060">
        <f>IF(ISBLANK($F16),"",'入力フォーム 男子'!O53)</f>
        <v>0</v>
      </c>
      <c r="T52" s="1061"/>
      <c r="U52" s="1061"/>
      <c r="V52" s="1061"/>
      <c r="W52" s="1061"/>
      <c r="X52" s="1061"/>
      <c r="Y52" s="1062"/>
      <c r="Z52" s="642"/>
    </row>
    <row r="53" spans="2:26" s="643" customFormat="1" ht="20.25" customHeight="1" thickBot="1">
      <c r="B53" s="1095"/>
      <c r="C53" s="1096"/>
      <c r="D53" s="1097"/>
      <c r="E53" s="1119"/>
      <c r="F53" s="737">
        <f>IF(ISBLANK($F52),"",'入力フォーム 男子'!K52)</f>
        <v>0</v>
      </c>
      <c r="G53" s="1075"/>
      <c r="H53" s="1082">
        <f>IF(ISBLANK($F52),"",'入力フォーム 男子'!N52)</f>
        <v>0</v>
      </c>
      <c r="I53" s="1083"/>
      <c r="J53" s="1083"/>
      <c r="K53" s="1083"/>
      <c r="L53" s="1083"/>
      <c r="M53" s="1083"/>
      <c r="N53" s="1084"/>
      <c r="O53" s="1246"/>
      <c r="P53" s="1080">
        <f>IF(ISBLANK($P52),"",'入力フォーム 男子'!K53)</f>
        <v>0</v>
      </c>
      <c r="Q53" s="1081"/>
      <c r="R53" s="1079"/>
      <c r="S53" s="1082">
        <f>IF(ISBLANK($P52),"",'入力フォーム 男子'!N53)</f>
        <v>0</v>
      </c>
      <c r="T53" s="1083"/>
      <c r="U53" s="1083"/>
      <c r="V53" s="1083"/>
      <c r="W53" s="1083"/>
      <c r="X53" s="1083"/>
      <c r="Y53" s="1104"/>
      <c r="Z53" s="642"/>
    </row>
    <row r="54" spans="2:26" s="643" customFormat="1" ht="12" customHeight="1">
      <c r="B54" s="1098" t="s">
        <v>230</v>
      </c>
      <c r="C54" s="1099"/>
      <c r="D54" s="1100"/>
      <c r="E54" s="1148">
        <v>1</v>
      </c>
      <c r="F54" s="734">
        <f>IF(ISBLANK('入力フォーム 男子'!L54),"",'入力フォーム 男子'!L54)</f>
      </c>
      <c r="G54" s="1074">
        <f>IF(ISBLANK($F54),"",'入力フォーム 男子'!M54)</f>
        <v>0</v>
      </c>
      <c r="H54" s="1105">
        <f>IF(ISBLANK($F16),"",'入力フォーム 男子'!O54)</f>
        <v>0</v>
      </c>
      <c r="I54" s="1106"/>
      <c r="J54" s="1106"/>
      <c r="K54" s="1106"/>
      <c r="L54" s="1106"/>
      <c r="M54" s="1106"/>
      <c r="N54" s="1152"/>
      <c r="O54" s="1149">
        <v>2</v>
      </c>
      <c r="P54" s="1085">
        <f>IF(ISBLANK('入力フォーム 男子'!K55),"",'入力フォーム 男子'!L55)</f>
      </c>
      <c r="Q54" s="1086"/>
      <c r="R54" s="1116">
        <f>IF(ISBLANK($P54),"",'入力フォーム 男子'!M55)</f>
        <v>0</v>
      </c>
      <c r="S54" s="1105">
        <f>IF(ISBLANK($F16),"",'入力フォーム 男子'!O55)</f>
        <v>0</v>
      </c>
      <c r="T54" s="1106"/>
      <c r="U54" s="1106"/>
      <c r="V54" s="1106"/>
      <c r="W54" s="1106"/>
      <c r="X54" s="1106"/>
      <c r="Y54" s="1107"/>
      <c r="Z54" s="642"/>
    </row>
    <row r="55" spans="2:26" s="643" customFormat="1" ht="20.25" customHeight="1" thickBot="1">
      <c r="B55" s="1101"/>
      <c r="C55" s="1102"/>
      <c r="D55" s="1103"/>
      <c r="E55" s="1119"/>
      <c r="F55" s="737">
        <f>IF(ISBLANK($F54),"",'入力フォーム 男子'!K54)</f>
        <v>0</v>
      </c>
      <c r="G55" s="1075"/>
      <c r="H55" s="1082">
        <f>IF(ISBLANK($F54),"",'入力フォーム 男子'!N54)</f>
        <v>0</v>
      </c>
      <c r="I55" s="1083"/>
      <c r="J55" s="1083"/>
      <c r="K55" s="1083"/>
      <c r="L55" s="1083"/>
      <c r="M55" s="1083"/>
      <c r="N55" s="1084"/>
      <c r="O55" s="1246"/>
      <c r="P55" s="1087">
        <f>IF(ISBLANK($P54),"",'入力フォーム 男子'!K55)</f>
        <v>0</v>
      </c>
      <c r="Q55" s="1088"/>
      <c r="R55" s="1075"/>
      <c r="S55" s="1082">
        <f>IF(ISBLANK($P54),"",'入力フォーム 男子'!N55)</f>
        <v>0</v>
      </c>
      <c r="T55" s="1083"/>
      <c r="U55" s="1083"/>
      <c r="V55" s="1083"/>
      <c r="W55" s="1083"/>
      <c r="X55" s="1083"/>
      <c r="Y55" s="1104"/>
      <c r="Z55" s="642"/>
    </row>
    <row r="56" spans="2:26" s="643" customFormat="1" ht="7.5" customHeight="1">
      <c r="B56" s="645"/>
      <c r="C56" s="645"/>
      <c r="D56" s="645"/>
      <c r="E56" s="646"/>
      <c r="F56" s="647"/>
      <c r="J56" s="648"/>
      <c r="L56" s="648"/>
      <c r="Z56" s="642"/>
    </row>
    <row r="57" spans="5:26" s="643" customFormat="1" ht="4.5" customHeight="1">
      <c r="E57" s="648"/>
      <c r="J57" s="648"/>
      <c r="L57" s="648"/>
      <c r="Z57" s="642"/>
    </row>
    <row r="58" spans="2:26" s="643" customFormat="1" ht="12">
      <c r="B58" s="643" t="s">
        <v>269</v>
      </c>
      <c r="E58" s="648"/>
      <c r="J58" s="648"/>
      <c r="L58" s="648"/>
      <c r="Z58" s="642"/>
    </row>
    <row r="59" spans="5:26" s="643" customFormat="1" ht="6" customHeight="1">
      <c r="E59" s="648"/>
      <c r="J59" s="648"/>
      <c r="L59" s="648"/>
      <c r="Z59" s="642"/>
    </row>
    <row r="60" spans="2:26" s="643" customFormat="1" ht="12">
      <c r="B60" s="643" t="s">
        <v>14</v>
      </c>
      <c r="E60" s="648"/>
      <c r="J60" s="648"/>
      <c r="L60" s="648"/>
      <c r="Z60" s="642"/>
    </row>
    <row r="61" spans="5:26" s="643" customFormat="1" ht="4.5" customHeight="1">
      <c r="E61" s="648"/>
      <c r="J61" s="648"/>
      <c r="L61" s="648"/>
      <c r="Z61" s="642"/>
    </row>
    <row r="62" spans="2:26" s="643" customFormat="1" ht="12">
      <c r="B62" s="643" t="s">
        <v>15</v>
      </c>
      <c r="E62" s="648"/>
      <c r="J62" s="648"/>
      <c r="L62" s="648"/>
      <c r="Z62" s="642"/>
    </row>
    <row r="63" spans="5:26" s="643" customFormat="1" ht="3.75" customHeight="1">
      <c r="E63" s="648"/>
      <c r="J63" s="648"/>
      <c r="L63" s="648"/>
      <c r="Z63" s="642"/>
    </row>
    <row r="64" spans="2:26" s="643" customFormat="1" ht="20.25" customHeight="1">
      <c r="B64" s="1067" t="s">
        <v>8</v>
      </c>
      <c r="C64" s="1676" t="s">
        <v>69</v>
      </c>
      <c r="D64" s="1677"/>
      <c r="E64" s="1677"/>
      <c r="F64" s="1677"/>
      <c r="G64" s="1677"/>
      <c r="H64" s="1677"/>
      <c r="I64" s="1677"/>
      <c r="J64" s="1677"/>
      <c r="K64" s="1677"/>
      <c r="L64" s="1678"/>
      <c r="M64" s="1677" t="s">
        <v>69</v>
      </c>
      <c r="N64" s="1677"/>
      <c r="O64" s="1677"/>
      <c r="P64" s="1677"/>
      <c r="Q64" s="1677"/>
      <c r="R64" s="1677"/>
      <c r="S64" s="1677"/>
      <c r="T64" s="1677"/>
      <c r="U64" s="1677"/>
      <c r="V64" s="1677"/>
      <c r="W64" s="1677"/>
      <c r="X64" s="1677"/>
      <c r="Y64" s="1678"/>
      <c r="Z64" s="642"/>
    </row>
    <row r="65" spans="2:26" s="643" customFormat="1" ht="24" customHeight="1">
      <c r="B65" s="1068"/>
      <c r="C65" s="1070" t="s">
        <v>10</v>
      </c>
      <c r="D65" s="1071"/>
      <c r="E65" s="1071"/>
      <c r="F65" s="1071"/>
      <c r="G65" s="1071"/>
      <c r="H65" s="1071"/>
      <c r="I65" s="1071"/>
      <c r="J65" s="1071"/>
      <c r="K65" s="1071"/>
      <c r="L65" s="1072"/>
      <c r="M65" s="1070" t="s">
        <v>48</v>
      </c>
      <c r="N65" s="1071"/>
      <c r="O65" s="1071"/>
      <c r="P65" s="1071"/>
      <c r="Q65" s="1071"/>
      <c r="R65" s="1071"/>
      <c r="S65" s="1071"/>
      <c r="T65" s="1071"/>
      <c r="U65" s="1071"/>
      <c r="V65" s="1071"/>
      <c r="W65" s="1071"/>
      <c r="X65" s="1071"/>
      <c r="Y65" s="1072"/>
      <c r="Z65" s="642"/>
    </row>
    <row r="66" spans="2:26" s="643" customFormat="1" ht="54" customHeight="1">
      <c r="B66" s="1069"/>
      <c r="C66" s="1679"/>
      <c r="D66" s="1680"/>
      <c r="E66" s="1680"/>
      <c r="F66" s="1680"/>
      <c r="G66" s="1680"/>
      <c r="H66" s="1680"/>
      <c r="I66" s="1680"/>
      <c r="J66" s="1680"/>
      <c r="K66" s="1680"/>
      <c r="L66" s="1681"/>
      <c r="M66" s="1680"/>
      <c r="N66" s="1680"/>
      <c r="O66" s="1680"/>
      <c r="P66" s="1680"/>
      <c r="Q66" s="1680"/>
      <c r="R66" s="1680"/>
      <c r="S66" s="1680"/>
      <c r="T66" s="1680"/>
      <c r="U66" s="1680"/>
      <c r="V66" s="1680"/>
      <c r="W66" s="1680"/>
      <c r="X66" s="1680"/>
      <c r="Y66" s="1681"/>
      <c r="Z66" s="642"/>
    </row>
    <row r="67" ht="8.25" customHeight="1"/>
  </sheetData>
  <sheetProtection password="C6D4" sheet="1" selectLockedCells="1"/>
  <mergeCells count="247">
    <mergeCell ref="R46:R47"/>
    <mergeCell ref="E54:E55"/>
    <mergeCell ref="O54:O55"/>
    <mergeCell ref="H54:N54"/>
    <mergeCell ref="E50:E51"/>
    <mergeCell ref="E52:E53"/>
    <mergeCell ref="O48:O49"/>
    <mergeCell ref="O50:O51"/>
    <mergeCell ref="P48:Q48"/>
    <mergeCell ref="R48:R49"/>
    <mergeCell ref="S50:Y50"/>
    <mergeCell ref="S52:Y52"/>
    <mergeCell ref="O52:O53"/>
    <mergeCell ref="H48:N48"/>
    <mergeCell ref="S48:Y48"/>
    <mergeCell ref="E18:E19"/>
    <mergeCell ref="O18:O19"/>
    <mergeCell ref="H22:N22"/>
    <mergeCell ref="G24:G25"/>
    <mergeCell ref="O22:O23"/>
    <mergeCell ref="O24:O25"/>
    <mergeCell ref="E46:E47"/>
    <mergeCell ref="O46:O47"/>
    <mergeCell ref="S32:Y32"/>
    <mergeCell ref="S34:Y34"/>
    <mergeCell ref="S46:Y46"/>
    <mergeCell ref="P34:Q34"/>
    <mergeCell ref="P35:Q35"/>
    <mergeCell ref="E36:E37"/>
    <mergeCell ref="G36:G37"/>
    <mergeCell ref="P40:Q40"/>
    <mergeCell ref="B24:D25"/>
    <mergeCell ref="S26:Y26"/>
    <mergeCell ref="E48:E49"/>
    <mergeCell ref="H34:N34"/>
    <mergeCell ref="H36:N36"/>
    <mergeCell ref="H38:N38"/>
    <mergeCell ref="P24:Q24"/>
    <mergeCell ref="P25:Q25"/>
    <mergeCell ref="E24:E25"/>
    <mergeCell ref="B26:D27"/>
    <mergeCell ref="Q8:T8"/>
    <mergeCell ref="U8:Y8"/>
    <mergeCell ref="Q10:T10"/>
    <mergeCell ref="J9:O10"/>
    <mergeCell ref="H44:N44"/>
    <mergeCell ref="H46:N46"/>
    <mergeCell ref="S20:Y20"/>
    <mergeCell ref="U9:Y10"/>
    <mergeCell ref="Q9:T9"/>
    <mergeCell ref="H31:N31"/>
    <mergeCell ref="H33:N33"/>
    <mergeCell ref="R40:R41"/>
    <mergeCell ref="P41:Q41"/>
    <mergeCell ref="O40:O41"/>
    <mergeCell ref="S40:Y40"/>
    <mergeCell ref="S42:Y42"/>
    <mergeCell ref="S18:Y18"/>
    <mergeCell ref="R24:R25"/>
    <mergeCell ref="R34:R35"/>
    <mergeCell ref="O36:Y37"/>
    <mergeCell ref="P38:Q38"/>
    <mergeCell ref="R38:R39"/>
    <mergeCell ref="P39:Q39"/>
    <mergeCell ref="O26:O27"/>
    <mergeCell ref="B1:P1"/>
    <mergeCell ref="U1:Y1"/>
    <mergeCell ref="B3:Y3"/>
    <mergeCell ref="C6:R6"/>
    <mergeCell ref="S6:U7"/>
    <mergeCell ref="V6:Y7"/>
    <mergeCell ref="V5:Y5"/>
    <mergeCell ref="S5:U5"/>
    <mergeCell ref="B11:C12"/>
    <mergeCell ref="D11:I12"/>
    <mergeCell ref="J11:O11"/>
    <mergeCell ref="P11:P12"/>
    <mergeCell ref="B8:C10"/>
    <mergeCell ref="D8:I8"/>
    <mergeCell ref="J8:O8"/>
    <mergeCell ref="D9:I10"/>
    <mergeCell ref="P9:P10"/>
    <mergeCell ref="U11:Y12"/>
    <mergeCell ref="J12:O12"/>
    <mergeCell ref="Q11:T11"/>
    <mergeCell ref="Q12:T12"/>
    <mergeCell ref="S14:Y14"/>
    <mergeCell ref="S15:Y15"/>
    <mergeCell ref="P15:Q15"/>
    <mergeCell ref="O14:O15"/>
    <mergeCell ref="P14:Q14"/>
    <mergeCell ref="P16:Q16"/>
    <mergeCell ref="R16:R17"/>
    <mergeCell ref="P17:Q17"/>
    <mergeCell ref="H14:N14"/>
    <mergeCell ref="R14:R15"/>
    <mergeCell ref="B14:D15"/>
    <mergeCell ref="E16:E17"/>
    <mergeCell ref="O16:O17"/>
    <mergeCell ref="E14:E15"/>
    <mergeCell ref="H16:N16"/>
    <mergeCell ref="G16:G17"/>
    <mergeCell ref="S16:Y16"/>
    <mergeCell ref="G14:G15"/>
    <mergeCell ref="B18:D19"/>
    <mergeCell ref="G18:G19"/>
    <mergeCell ref="P18:Q18"/>
    <mergeCell ref="R18:R19"/>
    <mergeCell ref="P19:Q19"/>
    <mergeCell ref="H15:N15"/>
    <mergeCell ref="H18:N18"/>
    <mergeCell ref="B16:D17"/>
    <mergeCell ref="B20:D21"/>
    <mergeCell ref="G20:G21"/>
    <mergeCell ref="P20:Q20"/>
    <mergeCell ref="R20:R21"/>
    <mergeCell ref="P21:Q21"/>
    <mergeCell ref="H20:N20"/>
    <mergeCell ref="E20:E21"/>
    <mergeCell ref="O20:O21"/>
    <mergeCell ref="B22:D23"/>
    <mergeCell ref="G22:G23"/>
    <mergeCell ref="R22:R23"/>
    <mergeCell ref="P23:Q23"/>
    <mergeCell ref="P22:Q22"/>
    <mergeCell ref="E22:E23"/>
    <mergeCell ref="G26:G27"/>
    <mergeCell ref="P26:Q26"/>
    <mergeCell ref="R26:R27"/>
    <mergeCell ref="P27:Q27"/>
    <mergeCell ref="H26:N26"/>
    <mergeCell ref="E26:E27"/>
    <mergeCell ref="O34:O35"/>
    <mergeCell ref="G34:G35"/>
    <mergeCell ref="B28:D29"/>
    <mergeCell ref="E28:E29"/>
    <mergeCell ref="B30:D37"/>
    <mergeCell ref="E30:E31"/>
    <mergeCell ref="G30:G31"/>
    <mergeCell ref="O30:O31"/>
    <mergeCell ref="H32:N32"/>
    <mergeCell ref="P28:Q28"/>
    <mergeCell ref="R28:R29"/>
    <mergeCell ref="P29:Q29"/>
    <mergeCell ref="G28:G29"/>
    <mergeCell ref="O28:O29"/>
    <mergeCell ref="H28:N28"/>
    <mergeCell ref="H29:N29"/>
    <mergeCell ref="E34:E35"/>
    <mergeCell ref="E32:E33"/>
    <mergeCell ref="G32:G33"/>
    <mergeCell ref="O32:O33"/>
    <mergeCell ref="R42:R43"/>
    <mergeCell ref="P30:Q30"/>
    <mergeCell ref="R30:R31"/>
    <mergeCell ref="P31:Q31"/>
    <mergeCell ref="P32:Q32"/>
    <mergeCell ref="R32:R33"/>
    <mergeCell ref="P33:Q33"/>
    <mergeCell ref="B46:D47"/>
    <mergeCell ref="G46:G47"/>
    <mergeCell ref="E44:E45"/>
    <mergeCell ref="E40:E41"/>
    <mergeCell ref="G40:G41"/>
    <mergeCell ref="B38:D45"/>
    <mergeCell ref="E38:E39"/>
    <mergeCell ref="G38:G39"/>
    <mergeCell ref="E42:E43"/>
    <mergeCell ref="G42:G43"/>
    <mergeCell ref="H30:N30"/>
    <mergeCell ref="S30:Y30"/>
    <mergeCell ref="P46:Q46"/>
    <mergeCell ref="P47:Q47"/>
    <mergeCell ref="P42:Q42"/>
    <mergeCell ref="P43:Q43"/>
    <mergeCell ref="H40:N40"/>
    <mergeCell ref="O38:O39"/>
    <mergeCell ref="O42:O43"/>
    <mergeCell ref="O44:Y45"/>
    <mergeCell ref="H42:N42"/>
    <mergeCell ref="P49:Q49"/>
    <mergeCell ref="G50:G51"/>
    <mergeCell ref="P50:Q50"/>
    <mergeCell ref="H50:N50"/>
    <mergeCell ref="H49:N49"/>
    <mergeCell ref="H43:N43"/>
    <mergeCell ref="H45:N45"/>
    <mergeCell ref="H47:N47"/>
    <mergeCell ref="G44:G45"/>
    <mergeCell ref="M65:Y65"/>
    <mergeCell ref="H51:N51"/>
    <mergeCell ref="S55:Y55"/>
    <mergeCell ref="S53:Y53"/>
    <mergeCell ref="S51:Y51"/>
    <mergeCell ref="S54:Y54"/>
    <mergeCell ref="R54:R55"/>
    <mergeCell ref="C66:L66"/>
    <mergeCell ref="R50:R51"/>
    <mergeCell ref="P51:Q51"/>
    <mergeCell ref="P54:Q54"/>
    <mergeCell ref="M64:Y64"/>
    <mergeCell ref="P55:Q55"/>
    <mergeCell ref="B48:D53"/>
    <mergeCell ref="G48:G49"/>
    <mergeCell ref="M66:Y66"/>
    <mergeCell ref="B54:D55"/>
    <mergeCell ref="G54:G55"/>
    <mergeCell ref="G52:G53"/>
    <mergeCell ref="P52:Q52"/>
    <mergeCell ref="R52:R53"/>
    <mergeCell ref="P53:Q53"/>
    <mergeCell ref="H53:N53"/>
    <mergeCell ref="H55:N55"/>
    <mergeCell ref="H52:N52"/>
    <mergeCell ref="B64:B66"/>
    <mergeCell ref="C64:L64"/>
    <mergeCell ref="C65:L65"/>
    <mergeCell ref="H17:N17"/>
    <mergeCell ref="H19:N19"/>
    <mergeCell ref="H21:N21"/>
    <mergeCell ref="H23:N23"/>
    <mergeCell ref="H25:N25"/>
    <mergeCell ref="H27:N27"/>
    <mergeCell ref="H24:N24"/>
    <mergeCell ref="H35:N35"/>
    <mergeCell ref="H37:N37"/>
    <mergeCell ref="H39:N39"/>
    <mergeCell ref="H41:N41"/>
    <mergeCell ref="S49:Y49"/>
    <mergeCell ref="S47:Y47"/>
    <mergeCell ref="S43:Y43"/>
    <mergeCell ref="S41:Y41"/>
    <mergeCell ref="S39:Y39"/>
    <mergeCell ref="S35:Y35"/>
    <mergeCell ref="S38:Y38"/>
    <mergeCell ref="S21:Y21"/>
    <mergeCell ref="S24:Y24"/>
    <mergeCell ref="S28:Y28"/>
    <mergeCell ref="S19:Y19"/>
    <mergeCell ref="S17:Y17"/>
    <mergeCell ref="S33:Y33"/>
    <mergeCell ref="S31:Y31"/>
    <mergeCell ref="S29:Y29"/>
    <mergeCell ref="S27:Y27"/>
    <mergeCell ref="S25:Y25"/>
    <mergeCell ref="S23:Y23"/>
    <mergeCell ref="S22:Y22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43"/>
  <sheetViews>
    <sheetView showZeros="0" zoomScale="120" zoomScaleNormal="120" zoomScaleSheetLayoutView="100" zoomScalePageLayoutView="0" workbookViewId="0" topLeftCell="A1">
      <selection activeCell="C41" sqref="C41:L4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7.625" style="1" customWidth="1"/>
    <col min="4" max="4" width="6.625" style="1" customWidth="1"/>
    <col min="5" max="5" width="2.125" style="12" customWidth="1"/>
    <col min="6" max="6" width="19.125" style="1" customWidth="1"/>
    <col min="7" max="7" width="5.625" style="1" customWidth="1"/>
    <col min="8" max="8" width="3.125" style="1" customWidth="1"/>
    <col min="9" max="9" width="2.625" style="1" customWidth="1"/>
    <col min="10" max="10" width="2.625" style="12" customWidth="1"/>
    <col min="11" max="11" width="3.125" style="1" customWidth="1"/>
    <col min="12" max="12" width="2.625" style="12" customWidth="1"/>
    <col min="13" max="14" width="3.125" style="1" customWidth="1"/>
    <col min="15" max="15" width="2.125" style="1" customWidth="1"/>
    <col min="16" max="16" width="11.625" style="1" customWidth="1"/>
    <col min="17" max="17" width="8.625" style="1" customWidth="1"/>
    <col min="18" max="18" width="5.625" style="1" customWidth="1"/>
    <col min="19" max="19" width="3.125" style="1" customWidth="1"/>
    <col min="20" max="20" width="2.625" style="1" customWidth="1"/>
    <col min="21" max="21" width="3.125" style="1" customWidth="1"/>
    <col min="22" max="22" width="2.625" style="1" customWidth="1"/>
    <col min="23" max="23" width="3.125" style="1" customWidth="1"/>
    <col min="24" max="24" width="2.625" style="1" customWidth="1"/>
    <col min="25" max="25" width="3.25390625" style="1" customWidth="1"/>
    <col min="26" max="26" width="2.625" style="2" customWidth="1"/>
    <col min="27" max="51" width="6.625" style="1" customWidth="1"/>
    <col min="52" max="16384" width="9.00390625" style="1" customWidth="1"/>
  </cols>
  <sheetData>
    <row r="1" spans="2:26" ht="21" customHeight="1">
      <c r="B1" s="1377" t="s">
        <v>294</v>
      </c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9"/>
      <c r="R1" s="9"/>
      <c r="S1" s="9"/>
      <c r="T1" s="9"/>
      <c r="U1" s="1378" t="s">
        <v>57</v>
      </c>
      <c r="V1" s="1378"/>
      <c r="W1" s="1378"/>
      <c r="X1" s="1378"/>
      <c r="Y1" s="1378"/>
      <c r="Z1" s="14"/>
    </row>
    <row r="2" spans="2:26" ht="21" customHeight="1">
      <c r="B2" s="8"/>
      <c r="C2" s="9"/>
      <c r="D2" s="9"/>
      <c r="E2" s="10"/>
      <c r="F2" s="9"/>
      <c r="G2" s="9"/>
      <c r="H2" s="9"/>
      <c r="I2" s="9"/>
      <c r="J2" s="10"/>
      <c r="K2" s="9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4"/>
      <c r="Z2" s="14"/>
    </row>
    <row r="3" spans="2:25" ht="21" customHeight="1"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1379"/>
      <c r="R3" s="1379"/>
      <c r="S3" s="1379"/>
      <c r="T3" s="1379"/>
      <c r="U3" s="1379"/>
      <c r="V3" s="1379"/>
      <c r="W3" s="1379"/>
      <c r="X3" s="1379"/>
      <c r="Y3" s="1379"/>
    </row>
    <row r="4" spans="2:25" ht="9" customHeight="1" thickBot="1">
      <c r="B4" s="6"/>
      <c r="C4" s="6"/>
      <c r="D4" s="6"/>
      <c r="E4" s="11"/>
      <c r="F4" s="6"/>
      <c r="G4" s="6"/>
      <c r="H4" s="6"/>
      <c r="I4" s="6"/>
      <c r="J4" s="11"/>
      <c r="K4" s="6"/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15" customHeight="1">
      <c r="B5" s="6"/>
      <c r="C5" s="6"/>
      <c r="D5" s="6"/>
      <c r="E5" s="11"/>
      <c r="F5" s="6"/>
      <c r="G5" s="6"/>
      <c r="H5" s="6"/>
      <c r="I5" s="6"/>
      <c r="J5" s="11"/>
      <c r="K5" s="6"/>
      <c r="L5" s="11"/>
      <c r="M5" s="6"/>
      <c r="N5" s="6"/>
      <c r="O5" s="6"/>
      <c r="P5" s="6"/>
      <c r="Q5" s="6"/>
      <c r="R5" s="6"/>
      <c r="S5" s="1394" t="s">
        <v>0</v>
      </c>
      <c r="T5" s="1395"/>
      <c r="U5" s="1396"/>
      <c r="V5" s="1257" t="s">
        <v>20</v>
      </c>
      <c r="W5" s="1397"/>
      <c r="X5" s="1397"/>
      <c r="Y5" s="1398"/>
    </row>
    <row r="6" spans="3:26" ht="27" customHeight="1">
      <c r="C6" s="1380" t="s">
        <v>261</v>
      </c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2"/>
      <c r="T6" s="1383"/>
      <c r="U6" s="1384"/>
      <c r="V6" s="1388">
        <f>'入力フォーム 女子'!C10</f>
        <v>0</v>
      </c>
      <c r="W6" s="1389"/>
      <c r="X6" s="1389"/>
      <c r="Y6" s="1390"/>
      <c r="Z6" s="15"/>
    </row>
    <row r="7" spans="7:26" ht="12" customHeight="1" thickBo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385"/>
      <c r="T7" s="1386"/>
      <c r="U7" s="1387"/>
      <c r="V7" s="1391"/>
      <c r="W7" s="1392"/>
      <c r="X7" s="1392"/>
      <c r="Y7" s="1393"/>
      <c r="Z7" s="15"/>
    </row>
    <row r="8" spans="2:26" s="3" customFormat="1" ht="21" customHeight="1">
      <c r="B8" s="1257" t="s">
        <v>54</v>
      </c>
      <c r="C8" s="1258"/>
      <c r="D8" s="1399">
        <f>'入力フォーム 女子'!D10:E10</f>
        <v>0</v>
      </c>
      <c r="E8" s="1400"/>
      <c r="F8" s="1400"/>
      <c r="G8" s="1400"/>
      <c r="H8" s="1400"/>
      <c r="I8" s="1401"/>
      <c r="J8" s="1326" t="s">
        <v>233</v>
      </c>
      <c r="K8" s="1327"/>
      <c r="L8" s="1327"/>
      <c r="M8" s="1327"/>
      <c r="N8" s="1327"/>
      <c r="O8" s="1328"/>
      <c r="P8" s="555"/>
      <c r="Q8" s="1358"/>
      <c r="R8" s="1359"/>
      <c r="S8" s="1359"/>
      <c r="T8" s="1360"/>
      <c r="U8" s="1359" t="s">
        <v>53</v>
      </c>
      <c r="V8" s="1359"/>
      <c r="W8" s="1359"/>
      <c r="X8" s="1359"/>
      <c r="Y8" s="1361"/>
      <c r="Z8" s="16"/>
    </row>
    <row r="9" spans="2:26" s="3" customFormat="1" ht="14.25" customHeight="1">
      <c r="B9" s="1259"/>
      <c r="C9" s="1260"/>
      <c r="D9" s="1286">
        <f>'入力フォーム 女子'!D11:E11</f>
        <v>0</v>
      </c>
      <c r="E9" s="1287"/>
      <c r="F9" s="1287"/>
      <c r="G9" s="1287"/>
      <c r="H9" s="1287"/>
      <c r="I9" s="1288"/>
      <c r="J9" s="1363">
        <f>'入力フォーム 女子'!H10</f>
        <v>0</v>
      </c>
      <c r="K9" s="1364"/>
      <c r="L9" s="1364"/>
      <c r="M9" s="1364"/>
      <c r="N9" s="1364"/>
      <c r="O9" s="1365"/>
      <c r="P9" s="1292" t="s">
        <v>227</v>
      </c>
      <c r="Q9" s="1369">
        <f>'入力フォーム 女子'!K10</f>
        <v>0</v>
      </c>
      <c r="R9" s="1370"/>
      <c r="S9" s="1370"/>
      <c r="T9" s="1371"/>
      <c r="U9" s="1372">
        <f>'入力フォーム 女子'!M10</f>
        <v>0</v>
      </c>
      <c r="V9" s="1373"/>
      <c r="W9" s="1373"/>
      <c r="X9" s="1373"/>
      <c r="Y9" s="1374"/>
      <c r="Z9" s="16"/>
    </row>
    <row r="10" spans="2:26" ht="36" customHeight="1" thickBot="1">
      <c r="B10" s="1261"/>
      <c r="C10" s="1262"/>
      <c r="D10" s="1289"/>
      <c r="E10" s="1290"/>
      <c r="F10" s="1290"/>
      <c r="G10" s="1290"/>
      <c r="H10" s="1290"/>
      <c r="I10" s="1291"/>
      <c r="J10" s="1366"/>
      <c r="K10" s="1367"/>
      <c r="L10" s="1367"/>
      <c r="M10" s="1367"/>
      <c r="N10" s="1367"/>
      <c r="O10" s="1368"/>
      <c r="P10" s="1293"/>
      <c r="Q10" s="1362">
        <f>'入力フォーム 女子'!J10:J11</f>
        <v>0</v>
      </c>
      <c r="R10" s="1277"/>
      <c r="S10" s="1277"/>
      <c r="T10" s="1278"/>
      <c r="U10" s="1375"/>
      <c r="V10" s="1346"/>
      <c r="W10" s="1346"/>
      <c r="X10" s="1346"/>
      <c r="Y10" s="1347"/>
      <c r="Z10" s="17"/>
    </row>
    <row r="11" spans="2:26" ht="14.25" customHeight="1">
      <c r="B11" s="1257" t="s">
        <v>1</v>
      </c>
      <c r="C11" s="1258"/>
      <c r="D11" s="1352">
        <f>'入力フォーム 女子'!D12:E12</f>
        <v>0</v>
      </c>
      <c r="E11" s="1353"/>
      <c r="F11" s="1353"/>
      <c r="G11" s="1353"/>
      <c r="H11" s="1353"/>
      <c r="I11" s="1354"/>
      <c r="J11" s="1355" t="s">
        <v>55</v>
      </c>
      <c r="K11" s="1356"/>
      <c r="L11" s="1356"/>
      <c r="M11" s="1356"/>
      <c r="N11" s="1356"/>
      <c r="O11" s="1357"/>
      <c r="P11" s="1258" t="s">
        <v>228</v>
      </c>
      <c r="Q11" s="1351">
        <f>'入力フォーム 女子'!K12</f>
        <v>0</v>
      </c>
      <c r="R11" s="1322"/>
      <c r="S11" s="1322"/>
      <c r="T11" s="1323"/>
      <c r="U11" s="1344">
        <f>'入力フォーム 女子'!M12</f>
        <v>0</v>
      </c>
      <c r="V11" s="1344"/>
      <c r="W11" s="1344"/>
      <c r="X11" s="1344"/>
      <c r="Y11" s="1345"/>
      <c r="Z11" s="18"/>
    </row>
    <row r="12" spans="2:26" ht="36" customHeight="1" thickBot="1">
      <c r="B12" s="1261"/>
      <c r="C12" s="1262"/>
      <c r="D12" s="1289"/>
      <c r="E12" s="1290"/>
      <c r="F12" s="1290"/>
      <c r="G12" s="1290"/>
      <c r="H12" s="1290"/>
      <c r="I12" s="1291"/>
      <c r="J12" s="1348">
        <f>'入力フォーム 女子'!H12</f>
        <v>0</v>
      </c>
      <c r="K12" s="1349"/>
      <c r="L12" s="1349"/>
      <c r="M12" s="1349"/>
      <c r="N12" s="1349"/>
      <c r="O12" s="1350"/>
      <c r="P12" s="1262"/>
      <c r="Q12" s="1289">
        <f>'入力フォーム 女子'!J12</f>
        <v>0</v>
      </c>
      <c r="R12" s="1290"/>
      <c r="S12" s="1290"/>
      <c r="T12" s="1291"/>
      <c r="U12" s="1346"/>
      <c r="V12" s="1346"/>
      <c r="W12" s="1346"/>
      <c r="X12" s="1346"/>
      <c r="Y12" s="1347"/>
      <c r="Z12" s="18"/>
    </row>
    <row r="13" spans="2:25" ht="21" customHeight="1" thickBot="1">
      <c r="B13" s="556"/>
      <c r="C13" s="556"/>
      <c r="D13" s="556"/>
      <c r="E13" s="557"/>
      <c r="F13" s="556"/>
      <c r="G13" s="556"/>
      <c r="H13" s="556"/>
      <c r="I13" s="556"/>
      <c r="J13" s="557"/>
      <c r="K13" s="556"/>
      <c r="L13" s="557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</row>
    <row r="14" spans="2:26" s="29" customFormat="1" ht="17.25" customHeight="1">
      <c r="B14" s="1336" t="s">
        <v>232</v>
      </c>
      <c r="C14" s="1337"/>
      <c r="D14" s="1338"/>
      <c r="E14" s="1334"/>
      <c r="F14" s="558" t="s">
        <v>226</v>
      </c>
      <c r="G14" s="1342" t="s">
        <v>3</v>
      </c>
      <c r="H14" s="1326" t="s">
        <v>68</v>
      </c>
      <c r="I14" s="1327"/>
      <c r="J14" s="1327"/>
      <c r="K14" s="1327"/>
      <c r="L14" s="1327"/>
      <c r="M14" s="1327"/>
      <c r="N14" s="1329"/>
      <c r="O14" s="1334"/>
      <c r="P14" s="1327" t="s">
        <v>226</v>
      </c>
      <c r="Q14" s="1329"/>
      <c r="R14" s="1342" t="s">
        <v>4</v>
      </c>
      <c r="S14" s="1326" t="s">
        <v>68</v>
      </c>
      <c r="T14" s="1327"/>
      <c r="U14" s="1327"/>
      <c r="V14" s="1327"/>
      <c r="W14" s="1327"/>
      <c r="X14" s="1327"/>
      <c r="Y14" s="1328"/>
      <c r="Z14" s="28"/>
    </row>
    <row r="15" spans="2:26" s="27" customFormat="1" ht="33" customHeight="1" thickBot="1">
      <c r="B15" s="1339"/>
      <c r="C15" s="1340"/>
      <c r="D15" s="1341"/>
      <c r="E15" s="1335"/>
      <c r="F15" s="542" t="s">
        <v>225</v>
      </c>
      <c r="G15" s="1343"/>
      <c r="H15" s="1332" t="s">
        <v>5</v>
      </c>
      <c r="I15" s="1330"/>
      <c r="J15" s="1330"/>
      <c r="K15" s="1330"/>
      <c r="L15" s="1330"/>
      <c r="M15" s="1330"/>
      <c r="N15" s="1331"/>
      <c r="O15" s="1335"/>
      <c r="P15" s="1330" t="s">
        <v>225</v>
      </c>
      <c r="Q15" s="1331"/>
      <c r="R15" s="1343"/>
      <c r="S15" s="1332" t="s">
        <v>6</v>
      </c>
      <c r="T15" s="1330"/>
      <c r="U15" s="1330"/>
      <c r="V15" s="1330"/>
      <c r="W15" s="1330"/>
      <c r="X15" s="1330"/>
      <c r="Y15" s="1333"/>
      <c r="Z15" s="26"/>
    </row>
    <row r="16" spans="2:26" s="5" customFormat="1" ht="17.25" customHeight="1">
      <c r="B16" s="1300" t="s">
        <v>256</v>
      </c>
      <c r="C16" s="1301"/>
      <c r="D16" s="1302"/>
      <c r="E16" s="1324">
        <v>1</v>
      </c>
      <c r="F16" s="742">
        <f>IF(ISBLANK('入力フォーム 女子'!$K18),"",'入力フォーム 女子'!$K18)</f>
      </c>
      <c r="G16" s="1321">
        <f>IF(ISBLANK($F16),"",'入力フォーム 女子'!$L18)</f>
        <v>0</v>
      </c>
      <c r="H16" s="1315">
        <f>IF(ISBLANK($F16),"",'入力フォーム 女子'!$N18)</f>
        <v>0</v>
      </c>
      <c r="I16" s="1316"/>
      <c r="J16" s="1316"/>
      <c r="K16" s="1316"/>
      <c r="L16" s="1316"/>
      <c r="M16" s="1316"/>
      <c r="N16" s="1406"/>
      <c r="O16" s="1402">
        <v>2</v>
      </c>
      <c r="P16" s="1322">
        <f>IF(ISBLANK('入力フォーム 女子'!K19),"",'入力フォーム 女子'!K19)</f>
      </c>
      <c r="Q16" s="1323"/>
      <c r="R16" s="1321">
        <f>IF(ISBLANK(P16),"",'入力フォーム 女子'!L19)</f>
        <v>0</v>
      </c>
      <c r="S16" s="1315">
        <f>IF(ISBLANK($F16),"",'入力フォーム 女子'!$N19)</f>
        <v>0</v>
      </c>
      <c r="T16" s="1316"/>
      <c r="U16" s="1316"/>
      <c r="V16" s="1316"/>
      <c r="W16" s="1316"/>
      <c r="X16" s="1316"/>
      <c r="Y16" s="1317"/>
      <c r="Z16" s="4"/>
    </row>
    <row r="17" spans="2:26" s="5" customFormat="1" ht="33" customHeight="1">
      <c r="B17" s="1300"/>
      <c r="C17" s="1301"/>
      <c r="D17" s="1302"/>
      <c r="E17" s="1325"/>
      <c r="F17" s="743">
        <f>IF(ISBLANK($F16),"",'入力フォーム 女子'!$I18)</f>
        <v>0</v>
      </c>
      <c r="G17" s="1281">
        <f>IF(ISBLANK($F16),"",'入力フォーム 女子'!$J18)</f>
        <v>0</v>
      </c>
      <c r="H17" s="1251">
        <f>IF(ISBLANK($F16),"",'入力フォーム 女子'!$M18)</f>
        <v>0</v>
      </c>
      <c r="I17" s="1252"/>
      <c r="J17" s="1252"/>
      <c r="K17" s="1252"/>
      <c r="L17" s="1252"/>
      <c r="M17" s="1252"/>
      <c r="N17" s="1253"/>
      <c r="O17" s="1403"/>
      <c r="P17" s="1282">
        <f>IF(ISBLANK(P16),"",'入力フォーム 女子'!I19)</f>
        <v>0</v>
      </c>
      <c r="Q17" s="1283"/>
      <c r="R17" s="1281"/>
      <c r="S17" s="1251">
        <f>IF(ISBLANK(P16),"",'入力フォーム 女子'!M19)</f>
        <v>0</v>
      </c>
      <c r="T17" s="1252"/>
      <c r="U17" s="1252"/>
      <c r="V17" s="1252"/>
      <c r="W17" s="1252"/>
      <c r="X17" s="1252"/>
      <c r="Y17" s="1272"/>
      <c r="Z17" s="4"/>
    </row>
    <row r="18" spans="2:26" s="5" customFormat="1" ht="17.25" customHeight="1">
      <c r="B18" s="1300"/>
      <c r="C18" s="1301"/>
      <c r="D18" s="1302"/>
      <c r="E18" s="1404">
        <v>3</v>
      </c>
      <c r="F18" s="744">
        <f>IF(ISBLANK('入力フォーム 女子'!$K20),"",'入力フォーム 女子'!$K20)</f>
      </c>
      <c r="G18" s="1280">
        <f>IF(ISBLANK($F18),"",'入力フォーム 女子'!$L20)</f>
        <v>0</v>
      </c>
      <c r="H18" s="1294">
        <f>IF(ISBLANK($F16),"",'入力フォーム 女子'!$N20)</f>
        <v>0</v>
      </c>
      <c r="I18" s="1295"/>
      <c r="J18" s="1295"/>
      <c r="K18" s="1295"/>
      <c r="L18" s="1295"/>
      <c r="M18" s="1295"/>
      <c r="N18" s="1407"/>
      <c r="O18" s="1405">
        <v>4</v>
      </c>
      <c r="P18" s="1273">
        <f>IF(ISBLANK('入力フォーム 女子'!K21),"",'入力フォーム 女子'!K21)</f>
      </c>
      <c r="Q18" s="1274"/>
      <c r="R18" s="1275">
        <f>IF(ISBLANK(P18),"",'入力フォーム 女子'!L21)</f>
        <v>0</v>
      </c>
      <c r="S18" s="1294">
        <f>IF(ISBLANK($F16),"",'入力フォーム 女子'!$N21)</f>
        <v>0</v>
      </c>
      <c r="T18" s="1295"/>
      <c r="U18" s="1295"/>
      <c r="V18" s="1295"/>
      <c r="W18" s="1295"/>
      <c r="X18" s="1295"/>
      <c r="Y18" s="1296"/>
      <c r="Z18" s="4"/>
    </row>
    <row r="19" spans="2:26" s="5" customFormat="1" ht="33" customHeight="1">
      <c r="B19" s="1300"/>
      <c r="C19" s="1301"/>
      <c r="D19" s="1302"/>
      <c r="E19" s="1325"/>
      <c r="F19" s="743">
        <f>IF(ISBLANK($F18),"",'入力フォーム 女子'!$I20)</f>
        <v>0</v>
      </c>
      <c r="G19" s="1281">
        <f>IF(ISBLANK($F18),"",'入力フォーム 女子'!$J20)</f>
        <v>0</v>
      </c>
      <c r="H19" s="1251">
        <f>IF(ISBLANK($F18),"",'入力フォーム 女子'!$M20)</f>
        <v>0</v>
      </c>
      <c r="I19" s="1252"/>
      <c r="J19" s="1252"/>
      <c r="K19" s="1252"/>
      <c r="L19" s="1252"/>
      <c r="M19" s="1252"/>
      <c r="N19" s="1253"/>
      <c r="O19" s="1403"/>
      <c r="P19" s="1282">
        <f>IF(ISBLANK(P18),"",'入力フォーム 女子'!I21)</f>
        <v>0</v>
      </c>
      <c r="Q19" s="1283"/>
      <c r="R19" s="1281"/>
      <c r="S19" s="1251">
        <f>IF(ISBLANK(P18),"",'入力フォーム 女子'!M21)</f>
        <v>0</v>
      </c>
      <c r="T19" s="1252"/>
      <c r="U19" s="1252"/>
      <c r="V19" s="1252"/>
      <c r="W19" s="1252"/>
      <c r="X19" s="1252"/>
      <c r="Y19" s="1272"/>
      <c r="Z19" s="4"/>
    </row>
    <row r="20" spans="2:26" s="5" customFormat="1" ht="17.25" customHeight="1">
      <c r="B20" s="1300"/>
      <c r="C20" s="1301"/>
      <c r="D20" s="1302"/>
      <c r="E20" s="1404">
        <v>5</v>
      </c>
      <c r="F20" s="745">
        <f>IF(ISBLANK('入力フォーム 女子'!$K22),"",'入力フォーム 女子'!$K22)</f>
      </c>
      <c r="G20" s="1275">
        <f>IF(ISBLANK($F20),"",'入力フォーム 女子'!$L22)</f>
        <v>0</v>
      </c>
      <c r="H20" s="1294">
        <f>IF(ISBLANK($F16),"",'入力フォーム 女子'!$N22)</f>
        <v>0</v>
      </c>
      <c r="I20" s="1295"/>
      <c r="J20" s="1295"/>
      <c r="K20" s="1295"/>
      <c r="L20" s="1295"/>
      <c r="M20" s="1295"/>
      <c r="N20" s="1407"/>
      <c r="O20" s="1405">
        <v>6</v>
      </c>
      <c r="P20" s="1273">
        <f>IF(ISBLANK('入力フォーム 女子'!K23),"",'入力フォーム 女子'!K23)</f>
      </c>
      <c r="Q20" s="1274"/>
      <c r="R20" s="1275">
        <f>IF(ISBLANK(P20),"",'入力フォーム 女子'!L23)</f>
        <v>0</v>
      </c>
      <c r="S20" s="1294">
        <f>IF(ISBLANK($F16),"",'入力フォーム 女子'!$N23)</f>
        <v>0</v>
      </c>
      <c r="T20" s="1295"/>
      <c r="U20" s="1295"/>
      <c r="V20" s="1295"/>
      <c r="W20" s="1295"/>
      <c r="X20" s="1295"/>
      <c r="Y20" s="1296"/>
      <c r="Z20" s="4"/>
    </row>
    <row r="21" spans="2:26" s="5" customFormat="1" ht="33" customHeight="1">
      <c r="B21" s="1318"/>
      <c r="C21" s="1319"/>
      <c r="D21" s="1320"/>
      <c r="E21" s="1325"/>
      <c r="F21" s="743">
        <f>IF(ISBLANK($F20),"",'入力フォーム 女子'!$I22)</f>
        <v>0</v>
      </c>
      <c r="G21" s="1281">
        <f>IF(ISBLANK($F20),"",'入力フォーム 女子'!$J22)</f>
        <v>0</v>
      </c>
      <c r="H21" s="1251">
        <f>IF(ISBLANK($F20),"",'入力フォーム 女子'!$M22)</f>
        <v>0</v>
      </c>
      <c r="I21" s="1252"/>
      <c r="J21" s="1252"/>
      <c r="K21" s="1252"/>
      <c r="L21" s="1252"/>
      <c r="M21" s="1252"/>
      <c r="N21" s="1253"/>
      <c r="O21" s="1403"/>
      <c r="P21" s="1282">
        <f>IF(ISBLANK(P20),"",'入力フォーム 女子'!I23)</f>
        <v>0</v>
      </c>
      <c r="Q21" s="1283"/>
      <c r="R21" s="1281"/>
      <c r="S21" s="1251">
        <f>IF(ISBLANK(P20),"",'入力フォーム 女子'!M23)</f>
        <v>0</v>
      </c>
      <c r="T21" s="1252"/>
      <c r="U21" s="1252"/>
      <c r="V21" s="1252"/>
      <c r="W21" s="1252"/>
      <c r="X21" s="1252"/>
      <c r="Y21" s="1272"/>
      <c r="Z21" s="4"/>
    </row>
    <row r="22" spans="2:26" s="5" customFormat="1" ht="17.25" customHeight="1">
      <c r="B22" s="1308" t="s">
        <v>257</v>
      </c>
      <c r="C22" s="1309"/>
      <c r="D22" s="1310"/>
      <c r="E22" s="1404">
        <v>1</v>
      </c>
      <c r="F22" s="744">
        <f>IF(ISBLANK('入力フォーム 女子'!$K24),"",'入力フォーム 女子'!$K24)</f>
      </c>
      <c r="G22" s="1280">
        <f>IF(ISBLANK($F22),"",'入力フォーム 女子'!$L24)</f>
        <v>0</v>
      </c>
      <c r="H22" s="1294">
        <f>IF(ISBLANK($F16),"",'入力フォーム 女子'!$N24)</f>
        <v>0</v>
      </c>
      <c r="I22" s="1295"/>
      <c r="J22" s="1295"/>
      <c r="K22" s="1295"/>
      <c r="L22" s="1295"/>
      <c r="M22" s="1295"/>
      <c r="N22" s="1407"/>
      <c r="O22" s="1405">
        <v>2</v>
      </c>
      <c r="P22" s="1284">
        <f>IF(ISBLANK('入力フォーム 女子'!K25),"",'入力フォーム 女子'!K25)</f>
      </c>
      <c r="Q22" s="1285"/>
      <c r="R22" s="1280">
        <f>IF(ISBLANK(P22),"",'入力フォーム 女子'!L25)</f>
        <v>0</v>
      </c>
      <c r="S22" s="1294">
        <f>IF(ISBLANK($F16),"",'入力フォーム 女子'!$N25)</f>
        <v>0</v>
      </c>
      <c r="T22" s="1295"/>
      <c r="U22" s="1295"/>
      <c r="V22" s="1295"/>
      <c r="W22" s="1295"/>
      <c r="X22" s="1295"/>
      <c r="Y22" s="1296"/>
      <c r="Z22" s="4"/>
    </row>
    <row r="23" spans="2:26" s="5" customFormat="1" ht="33" customHeight="1">
      <c r="B23" s="1300"/>
      <c r="C23" s="1301"/>
      <c r="D23" s="1302"/>
      <c r="E23" s="1325"/>
      <c r="F23" s="743">
        <f>IF(ISBLANK($F22),"",'入力フォーム 女子'!$I24)</f>
        <v>0</v>
      </c>
      <c r="G23" s="1281">
        <f>IF(ISBLANK($F22),"",'入力フォーム 女子'!$J24)</f>
        <v>0</v>
      </c>
      <c r="H23" s="1251">
        <f>IF(ISBLANK($F22),"",'入力フォーム 女子'!$M24)</f>
        <v>0</v>
      </c>
      <c r="I23" s="1252"/>
      <c r="J23" s="1252"/>
      <c r="K23" s="1252"/>
      <c r="L23" s="1252"/>
      <c r="M23" s="1252"/>
      <c r="N23" s="1253"/>
      <c r="O23" s="1403"/>
      <c r="P23" s="1282">
        <f>IF(ISBLANK(P22),"",'入力フォーム 女子'!I25)</f>
        <v>0</v>
      </c>
      <c r="Q23" s="1283"/>
      <c r="R23" s="1281"/>
      <c r="S23" s="1251">
        <f>IF(ISBLANK(P22),"",'入力フォーム 女子'!M25)</f>
        <v>0</v>
      </c>
      <c r="T23" s="1252"/>
      <c r="U23" s="1252"/>
      <c r="V23" s="1252"/>
      <c r="W23" s="1252"/>
      <c r="X23" s="1252"/>
      <c r="Y23" s="1272"/>
      <c r="Z23" s="4"/>
    </row>
    <row r="24" spans="2:26" s="5" customFormat="1" ht="17.25" customHeight="1">
      <c r="B24" s="1300"/>
      <c r="C24" s="1301"/>
      <c r="D24" s="1302"/>
      <c r="E24" s="1404">
        <v>3</v>
      </c>
      <c r="F24" s="744">
        <f>IF(ISBLANK('入力フォーム 女子'!$K26),"",'入力フォーム 女子'!$K26)</f>
      </c>
      <c r="G24" s="1280">
        <f>IF(ISBLANK($F24),"",'入力フォーム 女子'!$L26)</f>
        <v>0</v>
      </c>
      <c r="H24" s="1294">
        <f>IF(ISBLANK($F16),"",'入力フォーム 女子'!$N26)</f>
        <v>0</v>
      </c>
      <c r="I24" s="1295"/>
      <c r="J24" s="1295"/>
      <c r="K24" s="1295"/>
      <c r="L24" s="1295"/>
      <c r="M24" s="1295"/>
      <c r="N24" s="1407"/>
      <c r="O24" s="1405">
        <v>4</v>
      </c>
      <c r="P24" s="1284">
        <f>IF(ISBLANK('入力フォーム 女子'!K27),"",'入力フォーム 女子'!K27)</f>
      </c>
      <c r="Q24" s="1285"/>
      <c r="R24" s="1280">
        <f>IF(ISBLANK(P24),"",'入力フォーム 女子'!L27)</f>
        <v>0</v>
      </c>
      <c r="S24" s="1294">
        <f>IF(ISBLANK($F16),"",'入力フォーム 女子'!$N27)</f>
        <v>0</v>
      </c>
      <c r="T24" s="1295"/>
      <c r="U24" s="1295"/>
      <c r="V24" s="1295"/>
      <c r="W24" s="1295"/>
      <c r="X24" s="1295"/>
      <c r="Y24" s="1296"/>
      <c r="Z24" s="4"/>
    </row>
    <row r="25" spans="2:26" s="5" customFormat="1" ht="33" customHeight="1">
      <c r="B25" s="1300"/>
      <c r="C25" s="1301"/>
      <c r="D25" s="1302"/>
      <c r="E25" s="1325"/>
      <c r="F25" s="743">
        <f>IF(ISBLANK($F24),"",'入力フォーム 女子'!$I26)</f>
        <v>0</v>
      </c>
      <c r="G25" s="1281">
        <f>IF(ISBLANK($F24),"",'入力フォーム 女子'!$J26)</f>
        <v>0</v>
      </c>
      <c r="H25" s="1251">
        <f>IF(ISBLANK($F24),"",'入力フォーム 女子'!$M26)</f>
        <v>0</v>
      </c>
      <c r="I25" s="1252"/>
      <c r="J25" s="1252"/>
      <c r="K25" s="1252"/>
      <c r="L25" s="1252"/>
      <c r="M25" s="1252"/>
      <c r="N25" s="1253"/>
      <c r="O25" s="1403"/>
      <c r="P25" s="1282">
        <f>IF(ISBLANK(P24),"",'入力フォーム 女子'!I27)</f>
        <v>0</v>
      </c>
      <c r="Q25" s="1283"/>
      <c r="R25" s="1281"/>
      <c r="S25" s="1251">
        <f>IF(ISBLANK(P24),"",'入力フォーム 女子'!M27)</f>
        <v>0</v>
      </c>
      <c r="T25" s="1252"/>
      <c r="U25" s="1252"/>
      <c r="V25" s="1252"/>
      <c r="W25" s="1252"/>
      <c r="X25" s="1252"/>
      <c r="Y25" s="1272"/>
      <c r="Z25" s="4"/>
    </row>
    <row r="26" spans="2:26" s="5" customFormat="1" ht="17.25" customHeight="1">
      <c r="B26" s="1300"/>
      <c r="C26" s="1301"/>
      <c r="D26" s="1302"/>
      <c r="E26" s="1404">
        <v>5</v>
      </c>
      <c r="F26" s="745">
        <f>IF(ISBLANK('入力フォーム 女子'!$K28),"",'入力フォーム 女子'!$K28)</f>
      </c>
      <c r="G26" s="1275">
        <f>IF(ISBLANK($F26),"",'入力フォーム 女子'!$L28)</f>
        <v>0</v>
      </c>
      <c r="H26" s="1294">
        <f>IF(ISBLANK($F16),"",'入力フォーム 女子'!$N28)</f>
        <v>0</v>
      </c>
      <c r="I26" s="1295"/>
      <c r="J26" s="1295"/>
      <c r="K26" s="1295"/>
      <c r="L26" s="1295"/>
      <c r="M26" s="1295"/>
      <c r="N26" s="1407"/>
      <c r="O26" s="1405">
        <v>6</v>
      </c>
      <c r="P26" s="1284">
        <f>IF(ISBLANK('入力フォーム 女子'!K29),"",'入力フォーム 女子'!K29)</f>
      </c>
      <c r="Q26" s="1285"/>
      <c r="R26" s="1280">
        <f>IF(ISBLANK(P26),"",'入力フォーム 女子'!L29)</f>
        <v>0</v>
      </c>
      <c r="S26" s="1294">
        <f>IF(ISBLANK($F16),"",'入力フォーム 女子'!$N29)</f>
        <v>0</v>
      </c>
      <c r="T26" s="1295"/>
      <c r="U26" s="1295"/>
      <c r="V26" s="1295"/>
      <c r="W26" s="1295"/>
      <c r="X26" s="1295"/>
      <c r="Y26" s="1296"/>
      <c r="Z26" s="4"/>
    </row>
    <row r="27" spans="2:26" s="5" customFormat="1" ht="33" customHeight="1" thickBot="1">
      <c r="B27" s="1311"/>
      <c r="C27" s="1312"/>
      <c r="D27" s="1313"/>
      <c r="E27" s="1408"/>
      <c r="F27" s="746">
        <f>IF(ISBLANK($F26),"",'入力フォーム 女子'!$I28)</f>
        <v>0</v>
      </c>
      <c r="G27" s="1314">
        <f>IF(ISBLANK($F26),"",'入力フォーム 女子'!$J28)</f>
        <v>0</v>
      </c>
      <c r="H27" s="1254">
        <f>IF(ISBLANK($F26),"",'入力フォーム 女子'!$M28)</f>
        <v>0</v>
      </c>
      <c r="I27" s="1255"/>
      <c r="J27" s="1255"/>
      <c r="K27" s="1255"/>
      <c r="L27" s="1255"/>
      <c r="M27" s="1255"/>
      <c r="N27" s="1256"/>
      <c r="O27" s="1409"/>
      <c r="P27" s="1306">
        <f>IF(ISBLANK(P26),"",'入力フォーム 女子'!I29)</f>
        <v>0</v>
      </c>
      <c r="Q27" s="1307"/>
      <c r="R27" s="1314"/>
      <c r="S27" s="1254">
        <f>IF(ISBLANK(P26),"",'入力フォーム 女子'!M29)</f>
        <v>0</v>
      </c>
      <c r="T27" s="1255"/>
      <c r="U27" s="1255"/>
      <c r="V27" s="1255"/>
      <c r="W27" s="1255"/>
      <c r="X27" s="1255"/>
      <c r="Y27" s="1376"/>
      <c r="Z27" s="4"/>
    </row>
    <row r="28" spans="2:26" s="5" customFormat="1" ht="17.25" customHeight="1" thickTop="1">
      <c r="B28" s="1300" t="s">
        <v>255</v>
      </c>
      <c r="C28" s="1301"/>
      <c r="D28" s="1302"/>
      <c r="E28" s="1412">
        <v>1</v>
      </c>
      <c r="F28" s="740">
        <f>IF(ISBLANK('入力フォーム 女子'!K43),"",'入力フォーム 女子'!K43)</f>
      </c>
      <c r="G28" s="1280">
        <f>IF(ISBLANK(F28),"",'入力フォーム 女子'!L43)</f>
        <v>0</v>
      </c>
      <c r="H28" s="1297">
        <f>IF(ISBLANK($F16),"",'入力フォーム 女子'!$N43)</f>
        <v>0</v>
      </c>
      <c r="I28" s="1298"/>
      <c r="J28" s="1298"/>
      <c r="K28" s="1298"/>
      <c r="L28" s="1298"/>
      <c r="M28" s="1298"/>
      <c r="N28" s="1414"/>
      <c r="O28" s="1413">
        <v>2</v>
      </c>
      <c r="P28" s="1284">
        <f>IF(ISBLANK('入力フォーム 女子'!K44),"",'入力フォーム 女子'!K44)</f>
      </c>
      <c r="Q28" s="1285"/>
      <c r="R28" s="1280">
        <f>IF(ISBLANK(P28),"",'入力フォーム 女子'!L44)</f>
        <v>0</v>
      </c>
      <c r="S28" s="1297">
        <f>IF(ISBLANK($F16),"",'入力フォーム 女子'!$N44)</f>
        <v>0</v>
      </c>
      <c r="T28" s="1298"/>
      <c r="U28" s="1298"/>
      <c r="V28" s="1298"/>
      <c r="W28" s="1298"/>
      <c r="X28" s="1298"/>
      <c r="Y28" s="1299"/>
      <c r="Z28" s="4"/>
    </row>
    <row r="29" spans="2:26" s="5" customFormat="1" ht="33" customHeight="1">
      <c r="B29" s="1300"/>
      <c r="C29" s="1301"/>
      <c r="D29" s="1302"/>
      <c r="E29" s="1325"/>
      <c r="F29" s="747">
        <f>IF(ISBLANK(F28),"",'入力フォーム 女子'!I43)</f>
        <v>0</v>
      </c>
      <c r="G29" s="1281"/>
      <c r="H29" s="1251">
        <f>IF(ISBLANK(F28),"",'入力フォーム 女子'!M43)</f>
        <v>0</v>
      </c>
      <c r="I29" s="1252"/>
      <c r="J29" s="1252"/>
      <c r="K29" s="1252"/>
      <c r="L29" s="1252"/>
      <c r="M29" s="1252"/>
      <c r="N29" s="1253"/>
      <c r="O29" s="1403"/>
      <c r="P29" s="1282">
        <f>IF(ISBLANK(P28),"",'入力フォーム 女子'!I44)</f>
        <v>0</v>
      </c>
      <c r="Q29" s="1283"/>
      <c r="R29" s="1281"/>
      <c r="S29" s="1251">
        <f>IF(ISBLANK(P28),"",'入力フォーム 女子'!M44)</f>
        <v>0</v>
      </c>
      <c r="T29" s="1252"/>
      <c r="U29" s="1252"/>
      <c r="V29" s="1252"/>
      <c r="W29" s="1252"/>
      <c r="X29" s="1252"/>
      <c r="Y29" s="1272"/>
      <c r="Z29" s="4"/>
    </row>
    <row r="30" spans="2:26" s="5" customFormat="1" ht="17.25" customHeight="1">
      <c r="B30" s="1300"/>
      <c r="C30" s="1301"/>
      <c r="D30" s="1302"/>
      <c r="E30" s="1404">
        <v>3</v>
      </c>
      <c r="F30" s="748">
        <f>IF(ISBLANK('入力フォーム 女子'!K45),"",'入力フォーム 女子'!K45)</f>
      </c>
      <c r="G30" s="1275">
        <f>IF(ISBLANK(F30),"",'入力フォーム 女子'!L45)</f>
        <v>0</v>
      </c>
      <c r="H30" s="1294">
        <f>IF(ISBLANK($F16),"",'入力フォーム 女子'!$N45)</f>
        <v>0</v>
      </c>
      <c r="I30" s="1295"/>
      <c r="J30" s="1295"/>
      <c r="K30" s="1295"/>
      <c r="L30" s="1295"/>
      <c r="M30" s="1295"/>
      <c r="N30" s="1407"/>
      <c r="O30" s="1405">
        <v>4</v>
      </c>
      <c r="P30" s="1284">
        <f>IF(ISBLANK('入力フォーム 女子'!K46),"",'入力フォーム 女子'!K46)</f>
      </c>
      <c r="Q30" s="1285"/>
      <c r="R30" s="1280">
        <f>IF(ISBLANK(P30),"",'入力フォーム 女子'!L46)</f>
        <v>0</v>
      </c>
      <c r="S30" s="1294">
        <f>IF(ISBLANK($F16),"",'入力フォーム 女子'!$N46)</f>
        <v>0</v>
      </c>
      <c r="T30" s="1295"/>
      <c r="U30" s="1295"/>
      <c r="V30" s="1295"/>
      <c r="W30" s="1295"/>
      <c r="X30" s="1295"/>
      <c r="Y30" s="1296"/>
      <c r="Z30" s="4"/>
    </row>
    <row r="31" spans="2:26" s="5" customFormat="1" ht="33" customHeight="1">
      <c r="B31" s="1300"/>
      <c r="C31" s="1301"/>
      <c r="D31" s="1302"/>
      <c r="E31" s="1325"/>
      <c r="F31" s="747">
        <f>IF(ISBLANK(F30),"",'入力フォーム 女子'!I45)</f>
        <v>0</v>
      </c>
      <c r="G31" s="1281"/>
      <c r="H31" s="1251">
        <f>IF(ISBLANK(F30),"",'入力フォーム 女子'!M45)</f>
        <v>0</v>
      </c>
      <c r="I31" s="1252"/>
      <c r="J31" s="1252"/>
      <c r="K31" s="1252"/>
      <c r="L31" s="1252"/>
      <c r="M31" s="1252"/>
      <c r="N31" s="1253"/>
      <c r="O31" s="1403"/>
      <c r="P31" s="1282">
        <f>IF(ISBLANK(P30),"",'入力フォーム 女子'!I46)</f>
        <v>0</v>
      </c>
      <c r="Q31" s="1283"/>
      <c r="R31" s="1281"/>
      <c r="S31" s="1251">
        <f>IF(ISBLANK(P30),"",'入力フォーム 女子'!M46)</f>
        <v>0</v>
      </c>
      <c r="T31" s="1252"/>
      <c r="U31" s="1252"/>
      <c r="V31" s="1252"/>
      <c r="W31" s="1252"/>
      <c r="X31" s="1252"/>
      <c r="Y31" s="1272"/>
      <c r="Z31" s="4"/>
    </row>
    <row r="32" spans="2:26" s="5" customFormat="1" ht="17.25" customHeight="1">
      <c r="B32" s="1300"/>
      <c r="C32" s="1301"/>
      <c r="D32" s="1302"/>
      <c r="E32" s="1404">
        <v>5</v>
      </c>
      <c r="F32" s="740">
        <f>IF(ISBLANK('入力フォーム 女子'!K47),"",'入力フォーム 女子'!K47)</f>
      </c>
      <c r="G32" s="1280">
        <f>IF(ISBLANK(F32),"",'入力フォーム 女子'!L47)</f>
        <v>0</v>
      </c>
      <c r="H32" s="1294">
        <f>IF(ISBLANK($F16),"",'入力フォーム 女子'!$N47)</f>
        <v>0</v>
      </c>
      <c r="I32" s="1295"/>
      <c r="J32" s="1295"/>
      <c r="K32" s="1295"/>
      <c r="L32" s="1295"/>
      <c r="M32" s="1295"/>
      <c r="N32" s="1407"/>
      <c r="O32" s="1405">
        <v>6</v>
      </c>
      <c r="P32" s="1273">
        <f>IF(ISBLANK('入力フォーム 女子'!K48),"",'入力フォーム 女子'!K48)</f>
      </c>
      <c r="Q32" s="1274"/>
      <c r="R32" s="1275">
        <f>IF(ISBLANK(P32),"",'入力フォーム 女子'!L48)</f>
        <v>0</v>
      </c>
      <c r="S32" s="1294">
        <f>IF(ISBLANK($F16),"",'入力フォーム 女子'!$N48)</f>
        <v>0</v>
      </c>
      <c r="T32" s="1295"/>
      <c r="U32" s="1295"/>
      <c r="V32" s="1295"/>
      <c r="W32" s="1295"/>
      <c r="X32" s="1295"/>
      <c r="Y32" s="1296"/>
      <c r="Z32" s="4"/>
    </row>
    <row r="33" spans="2:26" s="5" customFormat="1" ht="33" customHeight="1" thickBot="1">
      <c r="B33" s="1303"/>
      <c r="C33" s="1304"/>
      <c r="D33" s="1305"/>
      <c r="E33" s="1410"/>
      <c r="F33" s="741">
        <f>IF(ISBLANK(F32),"",'入力フォーム 女子'!I47)</f>
        <v>0</v>
      </c>
      <c r="G33" s="1276"/>
      <c r="H33" s="1269">
        <f>IF(ISBLANK(F32),"",'入力フォーム 女子'!M47)</f>
        <v>0</v>
      </c>
      <c r="I33" s="1270"/>
      <c r="J33" s="1270"/>
      <c r="K33" s="1270"/>
      <c r="L33" s="1270"/>
      <c r="M33" s="1270"/>
      <c r="N33" s="1279"/>
      <c r="O33" s="1411"/>
      <c r="P33" s="1277">
        <f>IF(ISBLANK(P32),"",'入力フォーム 女子'!I48)</f>
        <v>0</v>
      </c>
      <c r="Q33" s="1278"/>
      <c r="R33" s="1276"/>
      <c r="S33" s="1269">
        <f>IF(ISBLANK(P32),"",'入力フォーム 女子'!M48)</f>
        <v>0</v>
      </c>
      <c r="T33" s="1270"/>
      <c r="U33" s="1270"/>
      <c r="V33" s="1270"/>
      <c r="W33" s="1270"/>
      <c r="X33" s="1270"/>
      <c r="Y33" s="1271"/>
      <c r="Z33" s="4"/>
    </row>
    <row r="34" spans="5:26" s="5" customFormat="1" ht="11.25" customHeight="1">
      <c r="E34" s="13"/>
      <c r="J34" s="13"/>
      <c r="L34" s="13"/>
      <c r="Z34" s="4"/>
    </row>
    <row r="35" spans="2:26" s="5" customFormat="1" ht="18" customHeight="1">
      <c r="B35" s="5" t="s">
        <v>269</v>
      </c>
      <c r="D35" s="5" t="s">
        <v>260</v>
      </c>
      <c r="E35" s="13"/>
      <c r="J35" s="13"/>
      <c r="L35" s="13"/>
      <c r="Z35" s="4"/>
    </row>
    <row r="36" spans="5:26" s="5" customFormat="1" ht="8.25" customHeight="1">
      <c r="E36" s="13"/>
      <c r="J36" s="13"/>
      <c r="L36" s="13"/>
      <c r="Z36" s="4"/>
    </row>
    <row r="37" spans="2:26" s="5" customFormat="1" ht="18" customHeight="1">
      <c r="B37" s="5" t="s">
        <v>14</v>
      </c>
      <c r="E37" s="13"/>
      <c r="J37" s="13"/>
      <c r="L37" s="13"/>
      <c r="Z37" s="4"/>
    </row>
    <row r="38" spans="5:26" s="5" customFormat="1" ht="8.25" customHeight="1">
      <c r="E38" s="13"/>
      <c r="J38" s="13"/>
      <c r="L38" s="13"/>
      <c r="Z38" s="4"/>
    </row>
    <row r="39" spans="2:26" s="5" customFormat="1" ht="18" customHeight="1">
      <c r="B39" s="5" t="s">
        <v>15</v>
      </c>
      <c r="E39" s="13"/>
      <c r="J39" s="13"/>
      <c r="L39" s="13"/>
      <c r="Z39" s="4"/>
    </row>
    <row r="40" spans="5:26" s="5" customFormat="1" ht="9" customHeight="1">
      <c r="E40" s="13"/>
      <c r="J40" s="13"/>
      <c r="L40" s="13"/>
      <c r="Z40" s="4"/>
    </row>
    <row r="41" spans="2:26" s="5" customFormat="1" ht="27" customHeight="1">
      <c r="B41" s="1263" t="s">
        <v>8</v>
      </c>
      <c r="C41" s="1676" t="s">
        <v>296</v>
      </c>
      <c r="D41" s="1677"/>
      <c r="E41" s="1677"/>
      <c r="F41" s="1677"/>
      <c r="G41" s="1677"/>
      <c r="H41" s="1677"/>
      <c r="I41" s="1677"/>
      <c r="J41" s="1677"/>
      <c r="K41" s="1677"/>
      <c r="L41" s="1678"/>
      <c r="M41" s="1677" t="s">
        <v>9</v>
      </c>
      <c r="N41" s="1677"/>
      <c r="O41" s="1677"/>
      <c r="P41" s="1677"/>
      <c r="Q41" s="1677"/>
      <c r="R41" s="1677"/>
      <c r="S41" s="1677"/>
      <c r="T41" s="1677"/>
      <c r="U41" s="1677"/>
      <c r="V41" s="1677"/>
      <c r="W41" s="1677"/>
      <c r="X41" s="1677"/>
      <c r="Y41" s="1678"/>
      <c r="Z41" s="4"/>
    </row>
    <row r="42" spans="2:26" s="5" customFormat="1" ht="27" customHeight="1">
      <c r="B42" s="1264"/>
      <c r="C42" s="1266" t="s">
        <v>10</v>
      </c>
      <c r="D42" s="1267"/>
      <c r="E42" s="1267"/>
      <c r="F42" s="1267"/>
      <c r="G42" s="1267"/>
      <c r="H42" s="1267"/>
      <c r="I42" s="1267"/>
      <c r="J42" s="1267"/>
      <c r="K42" s="1267"/>
      <c r="L42" s="1268"/>
      <c r="M42" s="1266" t="s">
        <v>259</v>
      </c>
      <c r="N42" s="1267"/>
      <c r="O42" s="1267"/>
      <c r="P42" s="1267"/>
      <c r="Q42" s="1267"/>
      <c r="R42" s="1267"/>
      <c r="S42" s="1267"/>
      <c r="T42" s="1267"/>
      <c r="U42" s="1267"/>
      <c r="V42" s="1267"/>
      <c r="W42" s="1267"/>
      <c r="X42" s="1267"/>
      <c r="Y42" s="1268"/>
      <c r="Z42" s="4"/>
    </row>
    <row r="43" spans="2:26" s="5" customFormat="1" ht="66" customHeight="1">
      <c r="B43" s="1265"/>
      <c r="C43" s="1679"/>
      <c r="D43" s="1680"/>
      <c r="E43" s="1680"/>
      <c r="F43" s="1680"/>
      <c r="G43" s="1680"/>
      <c r="H43" s="1680"/>
      <c r="I43" s="1680"/>
      <c r="J43" s="1680"/>
      <c r="K43" s="1680"/>
      <c r="L43" s="1681"/>
      <c r="M43" s="1680"/>
      <c r="N43" s="1680"/>
      <c r="O43" s="1680"/>
      <c r="P43" s="1680"/>
      <c r="Q43" s="1680"/>
      <c r="R43" s="1680"/>
      <c r="S43" s="1680"/>
      <c r="T43" s="1680"/>
      <c r="U43" s="1680"/>
      <c r="V43" s="1680"/>
      <c r="W43" s="1680"/>
      <c r="X43" s="1680"/>
      <c r="Y43" s="1681"/>
      <c r="Z43" s="4"/>
    </row>
  </sheetData>
  <sheetProtection password="C6D4" sheet="1" selectLockedCells="1"/>
  <mergeCells count="138">
    <mergeCell ref="E28:E29"/>
    <mergeCell ref="O28:O29"/>
    <mergeCell ref="E30:E31"/>
    <mergeCell ref="O30:O31"/>
    <mergeCell ref="H28:N28"/>
    <mergeCell ref="G28:G29"/>
    <mergeCell ref="E32:E33"/>
    <mergeCell ref="O32:O33"/>
    <mergeCell ref="H32:N32"/>
    <mergeCell ref="H30:N30"/>
    <mergeCell ref="G32:G33"/>
    <mergeCell ref="E22:E23"/>
    <mergeCell ref="O22:O23"/>
    <mergeCell ref="E24:E25"/>
    <mergeCell ref="O24:O25"/>
    <mergeCell ref="H22:N22"/>
    <mergeCell ref="E26:E27"/>
    <mergeCell ref="O26:O27"/>
    <mergeCell ref="H26:N26"/>
    <mergeCell ref="H24:N24"/>
    <mergeCell ref="O16:O17"/>
    <mergeCell ref="E18:E19"/>
    <mergeCell ref="O18:O19"/>
    <mergeCell ref="E20:E21"/>
    <mergeCell ref="O20:O21"/>
    <mergeCell ref="H16:N16"/>
    <mergeCell ref="H18:N18"/>
    <mergeCell ref="H20:N20"/>
    <mergeCell ref="H17:N17"/>
    <mergeCell ref="H19:N19"/>
    <mergeCell ref="S21:Y21"/>
    <mergeCell ref="S23:Y23"/>
    <mergeCell ref="S26:Y26"/>
    <mergeCell ref="S24:Y24"/>
    <mergeCell ref="S25:Y25"/>
    <mergeCell ref="S27:Y27"/>
    <mergeCell ref="B1:P1"/>
    <mergeCell ref="U1:Y1"/>
    <mergeCell ref="B3:Y3"/>
    <mergeCell ref="C6:R6"/>
    <mergeCell ref="S6:U7"/>
    <mergeCell ref="V6:Y7"/>
    <mergeCell ref="S5:U5"/>
    <mergeCell ref="V5:Y5"/>
    <mergeCell ref="D8:I8"/>
    <mergeCell ref="J8:O8"/>
    <mergeCell ref="Q8:T8"/>
    <mergeCell ref="U8:Y8"/>
    <mergeCell ref="Q10:T10"/>
    <mergeCell ref="J9:O10"/>
    <mergeCell ref="Q9:T9"/>
    <mergeCell ref="U9:Y10"/>
    <mergeCell ref="B11:C12"/>
    <mergeCell ref="D11:I12"/>
    <mergeCell ref="J11:O11"/>
    <mergeCell ref="P11:P12"/>
    <mergeCell ref="U11:Y12"/>
    <mergeCell ref="J12:O12"/>
    <mergeCell ref="Q11:T11"/>
    <mergeCell ref="Q12:T12"/>
    <mergeCell ref="B14:D15"/>
    <mergeCell ref="G14:G15"/>
    <mergeCell ref="H14:N14"/>
    <mergeCell ref="R14:R15"/>
    <mergeCell ref="E14:E15"/>
    <mergeCell ref="S14:Y14"/>
    <mergeCell ref="P14:Q14"/>
    <mergeCell ref="P15:Q15"/>
    <mergeCell ref="H15:N15"/>
    <mergeCell ref="S15:Y15"/>
    <mergeCell ref="O14:O15"/>
    <mergeCell ref="B16:D21"/>
    <mergeCell ref="G16:G17"/>
    <mergeCell ref="P16:Q16"/>
    <mergeCell ref="R16:R17"/>
    <mergeCell ref="P17:Q17"/>
    <mergeCell ref="G18:G19"/>
    <mergeCell ref="P18:Q18"/>
    <mergeCell ref="R18:R19"/>
    <mergeCell ref="P19:Q19"/>
    <mergeCell ref="E16:E17"/>
    <mergeCell ref="R26:R27"/>
    <mergeCell ref="G24:G25"/>
    <mergeCell ref="P24:Q24"/>
    <mergeCell ref="S16:Y16"/>
    <mergeCell ref="G20:G21"/>
    <mergeCell ref="P20:Q20"/>
    <mergeCell ref="R20:R21"/>
    <mergeCell ref="P21:Q21"/>
    <mergeCell ref="S17:Y17"/>
    <mergeCell ref="S19:Y19"/>
    <mergeCell ref="R24:R25"/>
    <mergeCell ref="P25:Q25"/>
    <mergeCell ref="P27:Q27"/>
    <mergeCell ref="B22:D27"/>
    <mergeCell ref="G22:G23"/>
    <mergeCell ref="P22:Q22"/>
    <mergeCell ref="R22:R23"/>
    <mergeCell ref="P23:Q23"/>
    <mergeCell ref="G26:G27"/>
    <mergeCell ref="P26:Q26"/>
    <mergeCell ref="D9:I10"/>
    <mergeCell ref="P9:P10"/>
    <mergeCell ref="S18:Y18"/>
    <mergeCell ref="S32:Y32"/>
    <mergeCell ref="S30:Y30"/>
    <mergeCell ref="S28:Y28"/>
    <mergeCell ref="S22:Y22"/>
    <mergeCell ref="S20:Y20"/>
    <mergeCell ref="B28:D33"/>
    <mergeCell ref="P28:Q28"/>
    <mergeCell ref="R28:R29"/>
    <mergeCell ref="P29:Q29"/>
    <mergeCell ref="G30:G31"/>
    <mergeCell ref="P30:Q30"/>
    <mergeCell ref="R30:R31"/>
    <mergeCell ref="P31:Q31"/>
    <mergeCell ref="H31:N31"/>
    <mergeCell ref="H29:N29"/>
    <mergeCell ref="P32:Q32"/>
    <mergeCell ref="R32:R33"/>
    <mergeCell ref="P33:Q33"/>
    <mergeCell ref="M43:Y43"/>
    <mergeCell ref="H33:N33"/>
    <mergeCell ref="B8:C10"/>
    <mergeCell ref="B41:B43"/>
    <mergeCell ref="C41:L41"/>
    <mergeCell ref="M41:Y41"/>
    <mergeCell ref="C42:L42"/>
    <mergeCell ref="M42:Y42"/>
    <mergeCell ref="C43:L43"/>
    <mergeCell ref="S33:Y33"/>
    <mergeCell ref="S31:Y31"/>
    <mergeCell ref="S29:Y29"/>
    <mergeCell ref="H21:N21"/>
    <mergeCell ref="H23:N23"/>
    <mergeCell ref="H25:N25"/>
    <mergeCell ref="H27:N27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4"/>
  <sheetViews>
    <sheetView showZeros="0" zoomScale="75" zoomScaleNormal="75" zoomScaleSheetLayoutView="100" zoomScalePageLayoutView="0" workbookViewId="0" topLeftCell="A1">
      <selection activeCell="AB86" sqref="AB86"/>
    </sheetView>
  </sheetViews>
  <sheetFormatPr defaultColWidth="9.00390625" defaultRowHeight="13.5"/>
  <cols>
    <col min="1" max="1" width="1.12109375" style="621" customWidth="1"/>
    <col min="2" max="2" width="5.625" style="621" customWidth="1"/>
    <col min="3" max="3" width="6.125" style="621" customWidth="1"/>
    <col min="4" max="4" width="3.625" style="621" customWidth="1"/>
    <col min="5" max="5" width="10.125" style="621" customWidth="1"/>
    <col min="6" max="6" width="5.125" style="621" customWidth="1"/>
    <col min="7" max="7" width="6.125" style="621" customWidth="1"/>
    <col min="8" max="8" width="4.625" style="621" customWidth="1"/>
    <col min="9" max="9" width="10.125" style="621" customWidth="1"/>
    <col min="10" max="10" width="2.625" style="621" customWidth="1"/>
    <col min="11" max="11" width="7.625" style="621" customWidth="1"/>
    <col min="12" max="12" width="8.625" style="621" customWidth="1"/>
    <col min="13" max="13" width="5.125" style="621" customWidth="1"/>
    <col min="14" max="14" width="2.625" style="621" customWidth="1"/>
    <col min="15" max="15" width="7.625" style="621" customWidth="1"/>
    <col min="16" max="16" width="8.625" style="621" customWidth="1"/>
    <col min="17" max="17" width="5.125" style="621" customWidth="1"/>
    <col min="18" max="18" width="2.625" style="621" customWidth="1"/>
    <col min="19" max="19" width="7.625" style="621" customWidth="1"/>
    <col min="20" max="20" width="8.625" style="621" customWidth="1"/>
    <col min="21" max="21" width="5.125" style="621" customWidth="1"/>
    <col min="22" max="22" width="1.12109375" style="621" customWidth="1"/>
    <col min="23" max="16384" width="9.00390625" style="621" customWidth="1"/>
  </cols>
  <sheetData>
    <row r="1" spans="2:21" s="651" customFormat="1" ht="24" customHeight="1">
      <c r="B1" s="1538" t="s">
        <v>270</v>
      </c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649"/>
      <c r="U1" s="650" t="s">
        <v>212</v>
      </c>
    </row>
    <row r="2" spans="2:21" s="651" customFormat="1" ht="9" customHeight="1" thickBot="1"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3"/>
    </row>
    <row r="3" spans="2:21" s="638" customFormat="1" ht="21" customHeight="1">
      <c r="B3" s="1451" t="s">
        <v>70</v>
      </c>
      <c r="C3" s="1435"/>
      <c r="D3" s="1435"/>
      <c r="E3" s="1436"/>
      <c r="F3" s="1434" t="s">
        <v>103</v>
      </c>
      <c r="G3" s="1436"/>
      <c r="H3" s="1434" t="s">
        <v>37</v>
      </c>
      <c r="I3" s="1435"/>
      <c r="J3" s="1436"/>
      <c r="K3" s="1432" t="s">
        <v>122</v>
      </c>
      <c r="L3" s="1434" t="s">
        <v>54</v>
      </c>
      <c r="M3" s="1435"/>
      <c r="N3" s="1436"/>
      <c r="O3" s="1434" t="s">
        <v>129</v>
      </c>
      <c r="P3" s="1435"/>
      <c r="Q3" s="1530" t="s">
        <v>128</v>
      </c>
      <c r="R3" s="1436"/>
      <c r="S3" s="1434" t="s">
        <v>71</v>
      </c>
      <c r="T3" s="1435"/>
      <c r="U3" s="1449"/>
    </row>
    <row r="4" spans="2:21" s="638" customFormat="1" ht="21" customHeight="1" thickBot="1">
      <c r="B4" s="1452"/>
      <c r="C4" s="1438"/>
      <c r="D4" s="1438"/>
      <c r="E4" s="1439"/>
      <c r="F4" s="1437"/>
      <c r="G4" s="1439"/>
      <c r="H4" s="1437"/>
      <c r="I4" s="1438"/>
      <c r="J4" s="1439"/>
      <c r="K4" s="1433"/>
      <c r="L4" s="1437"/>
      <c r="M4" s="1438"/>
      <c r="N4" s="1439"/>
      <c r="O4" s="1437"/>
      <c r="P4" s="1438"/>
      <c r="Q4" s="1531"/>
      <c r="R4" s="1439"/>
      <c r="S4" s="1437"/>
      <c r="T4" s="1438"/>
      <c r="U4" s="1450"/>
    </row>
    <row r="5" spans="2:21" s="637" customFormat="1" ht="3" customHeight="1" thickBot="1"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750"/>
      <c r="M5" s="750"/>
      <c r="N5" s="750"/>
      <c r="O5" s="831"/>
      <c r="P5" s="831"/>
      <c r="Q5" s="831"/>
      <c r="R5" s="831"/>
      <c r="S5" s="831"/>
      <c r="T5" s="831"/>
      <c r="U5" s="831"/>
    </row>
    <row r="6" spans="2:21" s="643" customFormat="1" ht="39" customHeight="1" thickBot="1">
      <c r="B6" s="1532" t="s">
        <v>217</v>
      </c>
      <c r="C6" s="1533"/>
      <c r="D6" s="1533"/>
      <c r="E6" s="1534"/>
      <c r="F6" s="1484">
        <f>IF(ISBLANK('入力フォーム 男子'!K18),"",'入力フォーム 男子'!$C$10)</f>
      </c>
      <c r="G6" s="1485"/>
      <c r="H6" s="1418">
        <f>IF(ISBLANK('入力フォーム 男子'!K18),"",'入力フォーム 男子'!K18)</f>
      </c>
      <c r="I6" s="1418"/>
      <c r="J6" s="1419"/>
      <c r="K6" s="832">
        <f>IF(ISBLANK('入力フォーム 男子'!K18),"",'入力フォーム 男子'!M18)</f>
      </c>
      <c r="L6" s="1420">
        <f>IF(ISBLANK('入力フォーム 男子'!K18),"",'入力フォーム 男子'!$H$10)</f>
      </c>
      <c r="M6" s="1421"/>
      <c r="N6" s="1422"/>
      <c r="O6" s="1474">
        <f>IF(ISBLANK('入力フォーム 男子'!K18),"",'入力フォーム 男子'!H18)</f>
      </c>
      <c r="P6" s="1475"/>
      <c r="Q6" s="1503"/>
      <c r="R6" s="1504"/>
      <c r="S6" s="1471" t="s">
        <v>125</v>
      </c>
      <c r="T6" s="1472"/>
      <c r="U6" s="1473"/>
    </row>
    <row r="7" spans="2:21" s="642" customFormat="1" ht="3" customHeight="1" thickBot="1">
      <c r="B7" s="833"/>
      <c r="C7" s="833"/>
      <c r="D7" s="833"/>
      <c r="E7" s="833"/>
      <c r="F7" s="834"/>
      <c r="G7" s="834"/>
      <c r="H7" s="831"/>
      <c r="I7" s="831"/>
      <c r="J7" s="831"/>
      <c r="K7" s="751"/>
      <c r="L7" s="831"/>
      <c r="M7" s="831"/>
      <c r="N7" s="831"/>
      <c r="O7" s="835"/>
      <c r="P7" s="835"/>
      <c r="Q7" s="831"/>
      <c r="R7" s="831"/>
      <c r="S7" s="836"/>
      <c r="T7" s="836"/>
      <c r="U7" s="836"/>
    </row>
    <row r="8" spans="2:21" s="643" customFormat="1" ht="39" customHeight="1" thickBot="1">
      <c r="B8" s="1532" t="s">
        <v>217</v>
      </c>
      <c r="C8" s="1533"/>
      <c r="D8" s="1533"/>
      <c r="E8" s="1534"/>
      <c r="F8" s="1484">
        <f>IF(ISBLANK('入力フォーム 男子'!K19),"",'入力フォーム 男子'!$C$10)</f>
      </c>
      <c r="G8" s="1485"/>
      <c r="H8" s="1418">
        <f>IF(ISBLANK('入力フォーム 男子'!K19),"",'入力フォーム 男子'!K19)</f>
      </c>
      <c r="I8" s="1418"/>
      <c r="J8" s="1419"/>
      <c r="K8" s="837">
        <f>IF(ISBLANK('入力フォーム 男子'!K19),"",'入力フォーム 男子'!M19)</f>
      </c>
      <c r="L8" s="1420">
        <f>IF(ISBLANK('入力フォーム 男子'!K19),"",'入力フォーム 男子'!$H$10)</f>
      </c>
      <c r="M8" s="1421"/>
      <c r="N8" s="1422"/>
      <c r="O8" s="1474">
        <f>IF(ISBLANK('入力フォーム 男子'!K19),"",'入力フォーム 男子'!H19)</f>
      </c>
      <c r="P8" s="1475"/>
      <c r="Q8" s="1503"/>
      <c r="R8" s="1504"/>
      <c r="S8" s="1471" t="s">
        <v>125</v>
      </c>
      <c r="T8" s="1472"/>
      <c r="U8" s="1473"/>
    </row>
    <row r="9" spans="2:21" s="642" customFormat="1" ht="3" customHeight="1" thickBot="1">
      <c r="B9" s="833"/>
      <c r="C9" s="833"/>
      <c r="D9" s="833"/>
      <c r="E9" s="833"/>
      <c r="F9" s="834"/>
      <c r="G9" s="834"/>
      <c r="H9" s="831"/>
      <c r="I9" s="831"/>
      <c r="J9" s="831"/>
      <c r="K9" s="831"/>
      <c r="L9" s="831"/>
      <c r="M9" s="831"/>
      <c r="N9" s="831"/>
      <c r="O9" s="835"/>
      <c r="P9" s="835"/>
      <c r="Q9" s="831"/>
      <c r="R9" s="831"/>
      <c r="S9" s="836"/>
      <c r="T9" s="836"/>
      <c r="U9" s="836"/>
    </row>
    <row r="10" spans="2:21" s="643" customFormat="1" ht="39" customHeight="1" thickBot="1">
      <c r="B10" s="1415" t="s">
        <v>2</v>
      </c>
      <c r="C10" s="1416"/>
      <c r="D10" s="1416"/>
      <c r="E10" s="1417"/>
      <c r="F10" s="1484">
        <f>IF(ISBLANK('入力フォーム 男子'!K20),"",'入力フォーム 男子'!$C$10)</f>
      </c>
      <c r="G10" s="1485"/>
      <c r="H10" s="1418">
        <f>IF(ISBLANK('入力フォーム 男子'!K20),"",'入力フォーム 男子'!K20)</f>
      </c>
      <c r="I10" s="1418"/>
      <c r="J10" s="1419"/>
      <c r="K10" s="837">
        <f>IF(ISBLANK('入力フォーム 男子'!K20),"",'入力フォーム 男子'!M20)</f>
      </c>
      <c r="L10" s="1420">
        <f>IF(ISBLANK('入力フォーム 男子'!K20),"",'入力フォーム 男子'!$H$10)</f>
      </c>
      <c r="M10" s="1421"/>
      <c r="N10" s="1422"/>
      <c r="O10" s="1521">
        <f>IF(ISBLANK('入力フォーム 男子'!K20),"",'入力フォーム 男子'!H20)</f>
      </c>
      <c r="P10" s="1522"/>
      <c r="Q10" s="1503"/>
      <c r="R10" s="1504"/>
      <c r="S10" s="1471" t="s">
        <v>130</v>
      </c>
      <c r="T10" s="1472"/>
      <c r="U10" s="1473"/>
    </row>
    <row r="11" spans="2:21" s="642" customFormat="1" ht="3" customHeight="1" thickBot="1">
      <c r="B11" s="838"/>
      <c r="C11" s="838"/>
      <c r="D11" s="838"/>
      <c r="E11" s="838"/>
      <c r="F11" s="834"/>
      <c r="G11" s="834"/>
      <c r="H11" s="831"/>
      <c r="I11" s="831"/>
      <c r="J11" s="831"/>
      <c r="K11" s="831"/>
      <c r="L11" s="831"/>
      <c r="M11" s="831"/>
      <c r="N11" s="831"/>
      <c r="O11" s="839"/>
      <c r="P11" s="839"/>
      <c r="Q11" s="831"/>
      <c r="R11" s="831"/>
      <c r="S11" s="836"/>
      <c r="T11" s="836"/>
      <c r="U11" s="836"/>
    </row>
    <row r="12" spans="2:21" s="643" customFormat="1" ht="39" customHeight="1" thickBot="1">
      <c r="B12" s="1415" t="s">
        <v>2</v>
      </c>
      <c r="C12" s="1416"/>
      <c r="D12" s="1416"/>
      <c r="E12" s="1417"/>
      <c r="F12" s="1484">
        <f>IF(ISBLANK('入力フォーム 男子'!K21),"",'入力フォーム 男子'!$C$10)</f>
      </c>
      <c r="G12" s="1485"/>
      <c r="H12" s="1418">
        <f>IF(ISBLANK('入力フォーム 男子'!K21),"",'入力フォーム 男子'!K21)</f>
      </c>
      <c r="I12" s="1418"/>
      <c r="J12" s="1419"/>
      <c r="K12" s="837">
        <f>IF(ISBLANK('入力フォーム 男子'!K21),"",'入力フォーム 男子'!M21)</f>
      </c>
      <c r="L12" s="1420">
        <f>IF(ISBLANK('入力フォーム 男子'!K21),"",'入力フォーム 男子'!$H$10)</f>
      </c>
      <c r="M12" s="1421"/>
      <c r="N12" s="1422"/>
      <c r="O12" s="1521">
        <f>IF(ISBLANK('入力フォーム 男子'!K21),"",'入力フォーム 男子'!H21)</f>
      </c>
      <c r="P12" s="1522"/>
      <c r="Q12" s="1503"/>
      <c r="R12" s="1504"/>
      <c r="S12" s="1471" t="s">
        <v>130</v>
      </c>
      <c r="T12" s="1472"/>
      <c r="U12" s="1473"/>
    </row>
    <row r="13" spans="2:21" s="642" customFormat="1" ht="3" customHeight="1" thickBot="1">
      <c r="B13" s="838"/>
      <c r="C13" s="838"/>
      <c r="D13" s="838"/>
      <c r="E13" s="838"/>
      <c r="F13" s="834"/>
      <c r="G13" s="834"/>
      <c r="H13" s="831"/>
      <c r="I13" s="831"/>
      <c r="J13" s="831"/>
      <c r="K13" s="831"/>
      <c r="L13" s="831"/>
      <c r="M13" s="831"/>
      <c r="N13" s="831"/>
      <c r="O13" s="839"/>
      <c r="P13" s="839"/>
      <c r="Q13" s="831"/>
      <c r="R13" s="831"/>
      <c r="S13" s="836"/>
      <c r="T13" s="836"/>
      <c r="U13" s="836"/>
    </row>
    <row r="14" spans="2:21" s="643" customFormat="1" ht="39" customHeight="1" thickBot="1">
      <c r="B14" s="1415" t="s">
        <v>7</v>
      </c>
      <c r="C14" s="1416"/>
      <c r="D14" s="1416"/>
      <c r="E14" s="1417"/>
      <c r="F14" s="1484">
        <f>IF(ISBLANK('入力フォーム 男子'!K22),"",'入力フォーム 男子'!$C$10)</f>
      </c>
      <c r="G14" s="1485"/>
      <c r="H14" s="1418">
        <f>IF(ISBLANK('入力フォーム 男子'!K22),"",'入力フォーム 男子'!K22)</f>
      </c>
      <c r="I14" s="1418"/>
      <c r="J14" s="1419"/>
      <c r="K14" s="837">
        <f>IF(ISBLANK('入力フォーム 男子'!K22),"",'入力フォーム 男子'!M22)</f>
      </c>
      <c r="L14" s="1420">
        <f>IF(ISBLANK('入力フォーム 男子'!K22),"",'入力フォーム 男子'!$H$10)</f>
      </c>
      <c r="M14" s="1421"/>
      <c r="N14" s="1422"/>
      <c r="O14" s="1519"/>
      <c r="P14" s="1520"/>
      <c r="Q14" s="1517">
        <f>IF(ISBLANK('入力フォーム 男子'!K22),"",'入力フォーム 男子'!J22)</f>
      </c>
      <c r="R14" s="1518"/>
      <c r="S14" s="1471" t="s">
        <v>126</v>
      </c>
      <c r="T14" s="1472"/>
      <c r="U14" s="1473"/>
    </row>
    <row r="15" spans="2:21" s="642" customFormat="1" ht="3" customHeight="1" thickBot="1">
      <c r="B15" s="838"/>
      <c r="C15" s="838"/>
      <c r="D15" s="838"/>
      <c r="E15" s="838"/>
      <c r="F15" s="834"/>
      <c r="G15" s="834"/>
      <c r="H15" s="831"/>
      <c r="I15" s="831"/>
      <c r="J15" s="831"/>
      <c r="K15" s="831"/>
      <c r="L15" s="831"/>
      <c r="M15" s="831"/>
      <c r="N15" s="831"/>
      <c r="O15" s="840"/>
      <c r="P15" s="840"/>
      <c r="Q15" s="841"/>
      <c r="R15" s="841"/>
      <c r="S15" s="836"/>
      <c r="T15" s="836"/>
      <c r="U15" s="836"/>
    </row>
    <row r="16" spans="2:21" s="643" customFormat="1" ht="39" customHeight="1" thickBot="1">
      <c r="B16" s="1415" t="s">
        <v>7</v>
      </c>
      <c r="C16" s="1416"/>
      <c r="D16" s="1416"/>
      <c r="E16" s="1417"/>
      <c r="F16" s="1484">
        <f>IF(ISBLANK('入力フォーム 男子'!K23),"",'入力フォーム 男子'!$C$10)</f>
      </c>
      <c r="G16" s="1485"/>
      <c r="H16" s="1418">
        <f>IF(ISBLANK('入力フォーム 男子'!K23),"",'入力フォーム 男子'!K23)</f>
      </c>
      <c r="I16" s="1418"/>
      <c r="J16" s="1419"/>
      <c r="K16" s="837">
        <f>IF(ISBLANK('入力フォーム 男子'!K23),"",'入力フォーム 男子'!M23)</f>
      </c>
      <c r="L16" s="1420">
        <f>IF(ISBLANK('入力フォーム 男子'!K23),"",'入力フォーム 男子'!$H$10)</f>
      </c>
      <c r="M16" s="1421"/>
      <c r="N16" s="1422"/>
      <c r="O16" s="1519"/>
      <c r="P16" s="1520"/>
      <c r="Q16" s="1517">
        <f>IF(ISBLANK('入力フォーム 男子'!K23),"",'入力フォーム 男子'!J23)</f>
      </c>
      <c r="R16" s="1518"/>
      <c r="S16" s="1471" t="s">
        <v>126</v>
      </c>
      <c r="T16" s="1472"/>
      <c r="U16" s="1473"/>
    </row>
    <row r="17" spans="2:21" s="642" customFormat="1" ht="3" customHeight="1" thickBot="1">
      <c r="B17" s="838"/>
      <c r="C17" s="838"/>
      <c r="D17" s="838"/>
      <c r="E17" s="838"/>
      <c r="F17" s="834"/>
      <c r="G17" s="834"/>
      <c r="H17" s="831"/>
      <c r="I17" s="831"/>
      <c r="J17" s="831"/>
      <c r="K17" s="831"/>
      <c r="L17" s="831"/>
      <c r="M17" s="831"/>
      <c r="N17" s="831"/>
      <c r="O17" s="835"/>
      <c r="P17" s="835"/>
      <c r="Q17" s="841"/>
      <c r="R17" s="841"/>
      <c r="S17" s="836"/>
      <c r="T17" s="836"/>
      <c r="U17" s="836"/>
    </row>
    <row r="18" spans="2:21" s="643" customFormat="1" ht="39" customHeight="1" thickBot="1">
      <c r="B18" s="1415" t="s">
        <v>46</v>
      </c>
      <c r="C18" s="1416"/>
      <c r="D18" s="1416"/>
      <c r="E18" s="1417"/>
      <c r="F18" s="1484">
        <f>IF(ISBLANK('入力フォーム 男子'!K24),"",'入力フォーム 男子'!$C$10)</f>
      </c>
      <c r="G18" s="1485"/>
      <c r="H18" s="1418">
        <f>IF(ISBLANK('入力フォーム 男子'!K24),"",'入力フォーム 男子'!K24)</f>
      </c>
      <c r="I18" s="1418"/>
      <c r="J18" s="1419"/>
      <c r="K18" s="837">
        <f>IF(ISBLANK('入力フォーム 男子'!K24),"",'入力フォーム 男子'!M24)</f>
      </c>
      <c r="L18" s="1420">
        <f>IF(ISBLANK('入力フォーム 男子'!K24),"",'入力フォーム 男子'!$H$10)</f>
      </c>
      <c r="M18" s="1421"/>
      <c r="N18" s="1422"/>
      <c r="O18" s="1519"/>
      <c r="P18" s="1520"/>
      <c r="Q18" s="1517">
        <f>IF(ISBLANK('入力フォーム 男子'!K24),"",'入力フォーム 男子'!J24)</f>
      </c>
      <c r="R18" s="1518"/>
      <c r="S18" s="1471" t="s">
        <v>126</v>
      </c>
      <c r="T18" s="1472"/>
      <c r="U18" s="1473"/>
    </row>
    <row r="19" spans="2:21" s="642" customFormat="1" ht="3" customHeight="1" thickBot="1">
      <c r="B19" s="836"/>
      <c r="C19" s="836"/>
      <c r="D19" s="836"/>
      <c r="E19" s="836"/>
      <c r="F19" s="834"/>
      <c r="G19" s="834"/>
      <c r="H19" s="831"/>
      <c r="I19" s="831"/>
      <c r="J19" s="831"/>
      <c r="K19" s="831"/>
      <c r="L19" s="831"/>
      <c r="M19" s="831"/>
      <c r="N19" s="831"/>
      <c r="O19" s="835"/>
      <c r="P19" s="835"/>
      <c r="Q19" s="841"/>
      <c r="R19" s="841"/>
      <c r="S19" s="836"/>
      <c r="T19" s="836"/>
      <c r="U19" s="836"/>
    </row>
    <row r="20" spans="2:21" s="643" customFormat="1" ht="39" customHeight="1" thickBot="1">
      <c r="B20" s="1415" t="s">
        <v>46</v>
      </c>
      <c r="C20" s="1416"/>
      <c r="D20" s="1416"/>
      <c r="E20" s="1417"/>
      <c r="F20" s="1484">
        <f>IF(ISBLANK('入力フォーム 男子'!K25),"",'入力フォーム 男子'!$C$10)</f>
      </c>
      <c r="G20" s="1485"/>
      <c r="H20" s="1418">
        <f>IF(ISBLANK('入力フォーム 男子'!K25),"",'入力フォーム 男子'!K25)</f>
      </c>
      <c r="I20" s="1418"/>
      <c r="J20" s="1419"/>
      <c r="K20" s="837">
        <f>IF(ISBLANK('入力フォーム 男子'!K25),"",'入力フォーム 男子'!M25)</f>
      </c>
      <c r="L20" s="1420">
        <f>IF(ISBLANK('入力フォーム 男子'!K25),"",'入力フォーム 男子'!$H$10)</f>
      </c>
      <c r="M20" s="1421"/>
      <c r="N20" s="1422"/>
      <c r="O20" s="1519"/>
      <c r="P20" s="1520"/>
      <c r="Q20" s="1517">
        <f>IF(ISBLANK('入力フォーム 男子'!K25),"",'入力フォーム 男子'!J25)</f>
      </c>
      <c r="R20" s="1518"/>
      <c r="S20" s="1471" t="s">
        <v>126</v>
      </c>
      <c r="T20" s="1472"/>
      <c r="U20" s="1473"/>
    </row>
    <row r="21" spans="2:21" s="642" customFormat="1" ht="3" customHeight="1" thickBot="1">
      <c r="B21" s="836"/>
      <c r="C21" s="836"/>
      <c r="D21" s="836"/>
      <c r="E21" s="836"/>
      <c r="F21" s="834"/>
      <c r="G21" s="834"/>
      <c r="H21" s="831"/>
      <c r="I21" s="831"/>
      <c r="J21" s="831"/>
      <c r="K21" s="831"/>
      <c r="L21" s="831"/>
      <c r="M21" s="831"/>
      <c r="N21" s="831"/>
      <c r="O21" s="835"/>
      <c r="P21" s="835"/>
      <c r="Q21" s="841"/>
      <c r="R21" s="841"/>
      <c r="S21" s="836"/>
      <c r="T21" s="836"/>
      <c r="U21" s="836"/>
    </row>
    <row r="22" spans="2:21" s="643" customFormat="1" ht="39" customHeight="1" thickBot="1">
      <c r="B22" s="1415" t="s">
        <v>218</v>
      </c>
      <c r="C22" s="1416"/>
      <c r="D22" s="1416"/>
      <c r="E22" s="1417"/>
      <c r="F22" s="1484">
        <f>IF(ISBLANK('入力フォーム 男子'!K26),"",'入力フォーム 男子'!$C$10)</f>
      </c>
      <c r="G22" s="1485"/>
      <c r="H22" s="1418">
        <f>IF(ISBLANK('入力フォーム 男子'!K26),"",'入力フォーム 男子'!K26)</f>
      </c>
      <c r="I22" s="1418"/>
      <c r="J22" s="1419"/>
      <c r="K22" s="837">
        <f>IF(ISBLANK('入力フォーム 男子'!K26),"",'入力フォーム 男子'!M26)</f>
      </c>
      <c r="L22" s="1420">
        <f>IF(ISBLANK('入力フォーム 男子'!K26),"",'入力フォーム 男子'!$H$10)</f>
      </c>
      <c r="M22" s="1421"/>
      <c r="N22" s="1422"/>
      <c r="O22" s="1474">
        <f>IF(ISBLANK('入力フォーム 男子'!K26),"",'入力フォーム 男子'!H26)</f>
      </c>
      <c r="P22" s="1475"/>
      <c r="Q22" s="1503"/>
      <c r="R22" s="1504"/>
      <c r="S22" s="1471" t="s">
        <v>127</v>
      </c>
      <c r="T22" s="1472"/>
      <c r="U22" s="1473"/>
    </row>
    <row r="23" spans="2:21" s="642" customFormat="1" ht="3" customHeight="1" thickBot="1">
      <c r="B23" s="654"/>
      <c r="C23" s="654"/>
      <c r="D23" s="654"/>
      <c r="E23" s="654"/>
      <c r="F23" s="834"/>
      <c r="G23" s="834"/>
      <c r="H23" s="831"/>
      <c r="I23" s="831"/>
      <c r="J23" s="831"/>
      <c r="K23" s="831"/>
      <c r="L23" s="831"/>
      <c r="M23" s="831"/>
      <c r="N23" s="831"/>
      <c r="O23" s="835"/>
      <c r="P23" s="835"/>
      <c r="Q23" s="831"/>
      <c r="R23" s="831"/>
      <c r="S23" s="836"/>
      <c r="T23" s="836"/>
      <c r="U23" s="836"/>
    </row>
    <row r="24" spans="2:21" s="643" customFormat="1" ht="39" customHeight="1" thickBot="1">
      <c r="B24" s="1415" t="s">
        <v>218</v>
      </c>
      <c r="C24" s="1416"/>
      <c r="D24" s="1416"/>
      <c r="E24" s="1417"/>
      <c r="F24" s="1484">
        <f>IF(ISBLANK('入力フォーム 男子'!K27),"",'入力フォーム 男子'!$C$10)</f>
      </c>
      <c r="G24" s="1485"/>
      <c r="H24" s="1418">
        <f>IF(ISBLANK('入力フォーム 男子'!K27),"",'入力フォーム 男子'!K27)</f>
      </c>
      <c r="I24" s="1418"/>
      <c r="J24" s="1419"/>
      <c r="K24" s="837">
        <f>IF(ISBLANK('入力フォーム 男子'!K27),"",'入力フォーム 男子'!M27)</f>
      </c>
      <c r="L24" s="1420">
        <f>IF(ISBLANK('入力フォーム 男子'!K27),"",'入力フォーム 男子'!$H$10)</f>
      </c>
      <c r="M24" s="1421"/>
      <c r="N24" s="1422"/>
      <c r="O24" s="1474">
        <f>IF(ISBLANK('入力フォーム 男子'!K27),"",'入力フォーム 男子'!H27)</f>
      </c>
      <c r="P24" s="1475"/>
      <c r="Q24" s="1503"/>
      <c r="R24" s="1504"/>
      <c r="S24" s="1471" t="s">
        <v>127</v>
      </c>
      <c r="T24" s="1472"/>
      <c r="U24" s="1473"/>
    </row>
    <row r="25" spans="2:21" s="642" customFormat="1" ht="3" customHeight="1" thickBot="1">
      <c r="B25" s="654"/>
      <c r="C25" s="654"/>
      <c r="D25" s="654"/>
      <c r="E25" s="654"/>
      <c r="F25" s="834"/>
      <c r="G25" s="834"/>
      <c r="H25" s="831"/>
      <c r="I25" s="831"/>
      <c r="J25" s="831"/>
      <c r="K25" s="831"/>
      <c r="L25" s="831"/>
      <c r="M25" s="831"/>
      <c r="N25" s="831"/>
      <c r="O25" s="835"/>
      <c r="P25" s="835"/>
      <c r="Q25" s="831"/>
      <c r="R25" s="831"/>
      <c r="S25" s="836"/>
      <c r="T25" s="836"/>
      <c r="U25" s="836"/>
    </row>
    <row r="26" spans="2:21" s="643" customFormat="1" ht="39" customHeight="1" thickBot="1">
      <c r="B26" s="1415" t="s">
        <v>58</v>
      </c>
      <c r="C26" s="1416"/>
      <c r="D26" s="1416"/>
      <c r="E26" s="1417"/>
      <c r="F26" s="1484">
        <f>IF(ISBLANK('入力フォーム 男子'!K28),"",'入力フォーム 男子'!$C$10)</f>
      </c>
      <c r="G26" s="1485"/>
      <c r="H26" s="1418">
        <f>IF(ISBLANK('入力フォーム 男子'!K28),"",'入力フォーム 男子'!K28)</f>
      </c>
      <c r="I26" s="1418"/>
      <c r="J26" s="1419"/>
      <c r="K26" s="837">
        <f>IF(ISBLANK('入力フォーム 男子'!K28),"",'入力フォーム 男子'!M28)</f>
      </c>
      <c r="L26" s="1420">
        <f>IF(ISBLANK('入力フォーム 男子'!K28),"",'入力フォーム 男子'!$H$10)</f>
      </c>
      <c r="M26" s="1421"/>
      <c r="N26" s="1422"/>
      <c r="O26" s="1519"/>
      <c r="P26" s="1520"/>
      <c r="Q26" s="1517">
        <f>IF(ISBLANK('入力フォーム 男子'!K28),"",'入力フォーム 男子'!J28)</f>
      </c>
      <c r="R26" s="1518"/>
      <c r="S26" s="1471" t="s">
        <v>126</v>
      </c>
      <c r="T26" s="1472"/>
      <c r="U26" s="1473"/>
    </row>
    <row r="27" spans="2:21" s="642" customFormat="1" ht="3" customHeight="1" thickBot="1">
      <c r="B27" s="836"/>
      <c r="C27" s="836"/>
      <c r="D27" s="836"/>
      <c r="E27" s="836"/>
      <c r="F27" s="834"/>
      <c r="G27" s="834"/>
      <c r="H27" s="831"/>
      <c r="I27" s="831"/>
      <c r="J27" s="831"/>
      <c r="K27" s="831"/>
      <c r="L27" s="831"/>
      <c r="M27" s="831"/>
      <c r="N27" s="831"/>
      <c r="O27" s="835"/>
      <c r="P27" s="835"/>
      <c r="Q27" s="841"/>
      <c r="R27" s="841"/>
      <c r="S27" s="836"/>
      <c r="T27" s="836"/>
      <c r="U27" s="836"/>
    </row>
    <row r="28" spans="2:21" s="643" customFormat="1" ht="39" customHeight="1" thickBot="1">
      <c r="B28" s="1415" t="s">
        <v>58</v>
      </c>
      <c r="C28" s="1416"/>
      <c r="D28" s="1416"/>
      <c r="E28" s="1417"/>
      <c r="F28" s="1484">
        <f>IF(ISBLANK('入力フォーム 男子'!K29),"",'入力フォーム 男子'!$C$10)</f>
      </c>
      <c r="G28" s="1485"/>
      <c r="H28" s="1418">
        <f>IF(ISBLANK('入力フォーム 男子'!K29),"",'入力フォーム 男子'!K29)</f>
      </c>
      <c r="I28" s="1418"/>
      <c r="J28" s="1419"/>
      <c r="K28" s="837">
        <f>IF(ISBLANK('入力フォーム 男子'!K29),"",'入力フォーム 男子'!M29)</f>
      </c>
      <c r="L28" s="1420">
        <f>IF(ISBLANK('入力フォーム 男子'!K29),"",'入力フォーム 男子'!$H$10)</f>
      </c>
      <c r="M28" s="1421"/>
      <c r="N28" s="1422"/>
      <c r="O28" s="1519"/>
      <c r="P28" s="1520"/>
      <c r="Q28" s="1517">
        <f>IF(ISBLANK('入力フォーム 男子'!K29),"",'入力フォーム 男子'!J29)</f>
      </c>
      <c r="R28" s="1518"/>
      <c r="S28" s="1471" t="s">
        <v>126</v>
      </c>
      <c r="T28" s="1472"/>
      <c r="U28" s="1473"/>
    </row>
    <row r="29" spans="2:21" s="642" customFormat="1" ht="3" customHeight="1" thickBot="1">
      <c r="B29" s="836"/>
      <c r="C29" s="836"/>
      <c r="D29" s="836"/>
      <c r="E29" s="836"/>
      <c r="F29" s="834"/>
      <c r="G29" s="834"/>
      <c r="H29" s="831"/>
      <c r="I29" s="831"/>
      <c r="J29" s="831"/>
      <c r="K29" s="831"/>
      <c r="L29" s="831"/>
      <c r="M29" s="831"/>
      <c r="N29" s="831"/>
      <c r="O29" s="835"/>
      <c r="P29" s="835"/>
      <c r="Q29" s="841"/>
      <c r="R29" s="841"/>
      <c r="S29" s="836"/>
      <c r="T29" s="836"/>
      <c r="U29" s="836"/>
    </row>
    <row r="30" spans="2:21" s="643" customFormat="1" ht="39" customHeight="1" thickBot="1">
      <c r="B30" s="1415" t="s">
        <v>21</v>
      </c>
      <c r="C30" s="1416"/>
      <c r="D30" s="1416"/>
      <c r="E30" s="1417"/>
      <c r="F30" s="1484">
        <f>IF(ISBLANK('入力フォーム 男子'!K30),"",'入力フォーム 男子'!$C$10)</f>
      </c>
      <c r="G30" s="1485"/>
      <c r="H30" s="1418">
        <f>IF(ISBLANK('入力フォーム 男子'!K30),"",'入力フォーム 男子'!K30)</f>
      </c>
      <c r="I30" s="1418"/>
      <c r="J30" s="1419"/>
      <c r="K30" s="837">
        <f>IF(ISBLANK('入力フォーム 男子'!K30),"",'入力フォーム 男子'!M30)</f>
      </c>
      <c r="L30" s="1420">
        <f>IF(ISBLANK('入力フォーム 男子'!K30),"",'入力フォーム 男子'!$H$10)</f>
      </c>
      <c r="M30" s="1421"/>
      <c r="N30" s="1422"/>
      <c r="O30" s="1515"/>
      <c r="P30" s="1516"/>
      <c r="Q30" s="1517">
        <f>IF(ISBLANK('入力フォーム 男子'!K30),"",'入力フォーム 男子'!J30)</f>
      </c>
      <c r="R30" s="1518"/>
      <c r="S30" s="1471" t="s">
        <v>126</v>
      </c>
      <c r="T30" s="1472"/>
      <c r="U30" s="1473"/>
    </row>
    <row r="31" spans="2:21" s="642" customFormat="1" ht="3" customHeight="1" thickBot="1">
      <c r="B31" s="836"/>
      <c r="C31" s="836"/>
      <c r="D31" s="836"/>
      <c r="E31" s="836"/>
      <c r="F31" s="834"/>
      <c r="G31" s="834"/>
      <c r="H31" s="831"/>
      <c r="I31" s="831"/>
      <c r="J31" s="831"/>
      <c r="K31" s="831"/>
      <c r="L31" s="831"/>
      <c r="M31" s="831"/>
      <c r="N31" s="831"/>
      <c r="O31" s="839"/>
      <c r="P31" s="839"/>
      <c r="Q31" s="841"/>
      <c r="R31" s="841"/>
      <c r="S31" s="836"/>
      <c r="T31" s="836"/>
      <c r="U31" s="836"/>
    </row>
    <row r="32" spans="2:21" s="643" customFormat="1" ht="39" customHeight="1" thickBot="1">
      <c r="B32" s="1415" t="s">
        <v>21</v>
      </c>
      <c r="C32" s="1416"/>
      <c r="D32" s="1416"/>
      <c r="E32" s="1417"/>
      <c r="F32" s="1484">
        <f>IF(ISBLANK('入力フォーム 男子'!K31),"",'入力フォーム 男子'!$C$10)</f>
      </c>
      <c r="G32" s="1485"/>
      <c r="H32" s="1418">
        <f>IF(ISBLANK('入力フォーム 男子'!K31),"",'入力フォーム 男子'!K31)</f>
      </c>
      <c r="I32" s="1418"/>
      <c r="J32" s="1419"/>
      <c r="K32" s="837">
        <f>IF(ISBLANK('入力フォーム 男子'!K31),"",'入力フォーム 男子'!M31)</f>
      </c>
      <c r="L32" s="1420">
        <f>IF(ISBLANK('入力フォーム 男子'!K31),"",'入力フォーム 男子'!$H$10)</f>
      </c>
      <c r="M32" s="1421"/>
      <c r="N32" s="1422"/>
      <c r="O32" s="1515"/>
      <c r="P32" s="1516"/>
      <c r="Q32" s="1517">
        <f>IF(ISBLANK('入力フォーム 男子'!K31),"",'入力フォーム 男子'!J31)</f>
      </c>
      <c r="R32" s="1518"/>
      <c r="S32" s="1471" t="s">
        <v>126</v>
      </c>
      <c r="T32" s="1472"/>
      <c r="U32" s="1473"/>
    </row>
    <row r="33" spans="2:21" ht="9" customHeight="1" thickBot="1">
      <c r="B33" s="842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</row>
    <row r="34" spans="2:21" s="638" customFormat="1" ht="21" customHeight="1">
      <c r="B34" s="1451" t="s">
        <v>70</v>
      </c>
      <c r="C34" s="1435"/>
      <c r="D34" s="1435"/>
      <c r="E34" s="1436"/>
      <c r="F34" s="1434" t="s">
        <v>11</v>
      </c>
      <c r="G34" s="1436"/>
      <c r="H34" s="1434" t="s">
        <v>54</v>
      </c>
      <c r="I34" s="1436"/>
      <c r="J34" s="1434" t="s">
        <v>72</v>
      </c>
      <c r="K34" s="1435"/>
      <c r="L34" s="1435"/>
      <c r="M34" s="1435"/>
      <c r="N34" s="1435"/>
      <c r="O34" s="1435"/>
      <c r="P34" s="1435"/>
      <c r="Q34" s="1435"/>
      <c r="R34" s="1435"/>
      <c r="S34" s="1435"/>
      <c r="T34" s="1435"/>
      <c r="U34" s="1449"/>
    </row>
    <row r="35" spans="2:21" s="638" customFormat="1" ht="21" customHeight="1" thickBot="1">
      <c r="B35" s="1452"/>
      <c r="C35" s="1438"/>
      <c r="D35" s="1438"/>
      <c r="E35" s="1439"/>
      <c r="F35" s="1437"/>
      <c r="G35" s="1439"/>
      <c r="H35" s="1437"/>
      <c r="I35" s="1439"/>
      <c r="J35" s="1437"/>
      <c r="K35" s="1438"/>
      <c r="L35" s="1438"/>
      <c r="M35" s="1438"/>
      <c r="N35" s="1438"/>
      <c r="O35" s="1438"/>
      <c r="P35" s="1438"/>
      <c r="Q35" s="1438"/>
      <c r="R35" s="1438"/>
      <c r="S35" s="1438"/>
      <c r="T35" s="1438"/>
      <c r="U35" s="1450"/>
    </row>
    <row r="36" spans="2:21" s="637" customFormat="1" ht="3" customHeight="1" thickBot="1">
      <c r="B36" s="831"/>
      <c r="C36" s="831"/>
      <c r="D36" s="831"/>
      <c r="E36" s="831"/>
      <c r="F36" s="831"/>
      <c r="G36" s="831"/>
      <c r="H36" s="843"/>
      <c r="I36" s="843"/>
      <c r="J36" s="831"/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</row>
    <row r="37" spans="2:21" s="643" customFormat="1" ht="24" customHeight="1">
      <c r="B37" s="1423" t="s">
        <v>23</v>
      </c>
      <c r="C37" s="1424"/>
      <c r="D37" s="1424"/>
      <c r="E37" s="1425"/>
      <c r="F37" s="1509">
        <f>IF(ISBLANK('入力フォーム 男子'!K32),"",'入力フォーム 男子'!$C$10)</f>
      </c>
      <c r="G37" s="1525"/>
      <c r="H37" s="1453">
        <f>IF(ISBLANK('入力フォーム 男子'!K32),"",'入力フォーム 男子'!$H$10)</f>
      </c>
      <c r="I37" s="1454"/>
      <c r="J37" s="1149">
        <v>1</v>
      </c>
      <c r="K37" s="1461">
        <f>IF(ISBLANK('入力フォーム 男子'!$K$32),"",'入力フォーム 男子'!K32)</f>
      </c>
      <c r="L37" s="1462"/>
      <c r="M37" s="1454">
        <f>IF(ISBLANK('入力フォーム 男子'!M32),"",'入力フォーム 男子'!M32)</f>
      </c>
      <c r="N37" s="1149">
        <v>2</v>
      </c>
      <c r="O37" s="1461">
        <f>IF(ISBLANK('入力フォーム 男子'!K33),"",'入力フォーム 男子'!K33)</f>
      </c>
      <c r="P37" s="1462"/>
      <c r="Q37" s="1463">
        <f>IF(ISBLANK('入力フォーム 男子'!M33),"",'入力フォーム 男子'!M33)</f>
      </c>
      <c r="R37" s="1149">
        <v>3</v>
      </c>
      <c r="S37" s="1461">
        <f>IF(ISBLANK('入力フォーム 男子'!K34),"",'入力フォーム 男子'!K34)</f>
      </c>
      <c r="T37" s="1462"/>
      <c r="U37" s="1459">
        <f>IF(ISBLANK('入力フォーム 男子'!M34),"",'入力フォーム 男子'!M34)</f>
      </c>
    </row>
    <row r="38" spans="2:21" s="643" customFormat="1" ht="24" customHeight="1">
      <c r="B38" s="1426"/>
      <c r="C38" s="1427"/>
      <c r="D38" s="1427"/>
      <c r="E38" s="1428"/>
      <c r="F38" s="1513"/>
      <c r="G38" s="1539"/>
      <c r="H38" s="1457"/>
      <c r="I38" s="1458"/>
      <c r="J38" s="1124"/>
      <c r="K38" s="1444"/>
      <c r="L38" s="1445"/>
      <c r="M38" s="1458"/>
      <c r="N38" s="1124"/>
      <c r="O38" s="1444"/>
      <c r="P38" s="1445"/>
      <c r="Q38" s="1464"/>
      <c r="R38" s="1124"/>
      <c r="S38" s="1444"/>
      <c r="T38" s="1445"/>
      <c r="U38" s="1460"/>
    </row>
    <row r="39" spans="2:21" s="643" customFormat="1" ht="24" customHeight="1">
      <c r="B39" s="1426"/>
      <c r="C39" s="1427"/>
      <c r="D39" s="1427"/>
      <c r="E39" s="1428"/>
      <c r="F39" s="1499">
        <f>IF(ISBLANK('入力フォーム 男子'!$K$32),"",'入力フォーム 男子'!$H$33)</f>
      </c>
      <c r="G39" s="1500"/>
      <c r="H39" s="844" t="s">
        <v>215</v>
      </c>
      <c r="I39" s="845"/>
      <c r="J39" s="1123">
        <v>4</v>
      </c>
      <c r="K39" s="1440">
        <f>IF(ISBLANK('入力フォーム 男子'!K35),"",'入力フォーム 男子'!K35)</f>
      </c>
      <c r="L39" s="1441"/>
      <c r="M39" s="1523">
        <f>IF(ISBLANK('入力フォーム 男子'!M35),"",'入力フォーム 男子'!M35)</f>
      </c>
      <c r="N39" s="1123">
        <v>5</v>
      </c>
      <c r="O39" s="1440">
        <f>IF(ISBLANK('入力フォーム 男子'!K36),"",'入力フォーム 男子'!K36)</f>
      </c>
      <c r="P39" s="1441"/>
      <c r="Q39" s="1465">
        <f>IF(ISBLANK('入力フォーム 男子'!M36),"",'入力フォーム 男子'!M36)</f>
      </c>
      <c r="R39" s="1123">
        <v>6</v>
      </c>
      <c r="S39" s="1440">
        <f>IF(ISBLANK('入力フォーム 男子'!K37),"",'入力フォーム 男子'!K37)</f>
      </c>
      <c r="T39" s="1441"/>
      <c r="U39" s="1466">
        <f>IF(ISBLANK('入力フォーム 男子'!M37),"",'入力フォーム 男子'!M37)</f>
      </c>
    </row>
    <row r="40" spans="2:21" s="643" customFormat="1" ht="24" customHeight="1">
      <c r="B40" s="1426"/>
      <c r="C40" s="1427"/>
      <c r="D40" s="1427"/>
      <c r="E40" s="1428"/>
      <c r="F40" s="1535" t="s">
        <v>149</v>
      </c>
      <c r="G40" s="1536"/>
      <c r="H40" s="1493">
        <f>IF(ISBLANK('入力フォーム 男子'!K32),"",'入力フォーム 男子'!H34)</f>
      </c>
      <c r="I40" s="1494"/>
      <c r="J40" s="1124"/>
      <c r="K40" s="1444"/>
      <c r="L40" s="1445"/>
      <c r="M40" s="1458"/>
      <c r="N40" s="1124"/>
      <c r="O40" s="1444"/>
      <c r="P40" s="1445"/>
      <c r="Q40" s="1464"/>
      <c r="R40" s="1124"/>
      <c r="S40" s="1444"/>
      <c r="T40" s="1445"/>
      <c r="U40" s="1460"/>
    </row>
    <row r="41" spans="2:21" s="643" customFormat="1" ht="24" customHeight="1">
      <c r="B41" s="1446"/>
      <c r="C41" s="1447"/>
      <c r="D41" s="1447"/>
      <c r="E41" s="1448"/>
      <c r="F41" s="1499">
        <f>IF(ISBLANK('入力フォーム 男子'!$K$32),"",'入力フォーム 男子'!$H$36)</f>
      </c>
      <c r="G41" s="1500"/>
      <c r="H41" s="844" t="s">
        <v>215</v>
      </c>
      <c r="I41" s="845"/>
      <c r="J41" s="1123">
        <v>7</v>
      </c>
      <c r="K41" s="1440">
        <f>IF(ISBLANK('入力フォーム 男子'!K38),"",'入力フォーム 男子'!K38)</f>
      </c>
      <c r="L41" s="1441"/>
      <c r="M41" s="1523">
        <f>IF(ISBLANK('入力フォーム 男子'!M38),"",'入力フォーム 男子'!M38)</f>
      </c>
      <c r="N41" s="1487"/>
      <c r="O41" s="1488"/>
      <c r="P41" s="1488"/>
      <c r="Q41" s="1488"/>
      <c r="R41" s="1488"/>
      <c r="S41" s="1488"/>
      <c r="T41" s="1488"/>
      <c r="U41" s="1489"/>
    </row>
    <row r="42" spans="2:21" s="643" customFormat="1" ht="24" customHeight="1" thickBot="1">
      <c r="B42" s="1507" t="s">
        <v>216</v>
      </c>
      <c r="C42" s="1508"/>
      <c r="D42" s="1497"/>
      <c r="E42" s="1498"/>
      <c r="F42" s="1537" t="s">
        <v>214</v>
      </c>
      <c r="G42" s="1502"/>
      <c r="H42" s="1495">
        <f>IF(ISBLANK('入力フォーム 男子'!K32),"",'入力フォーム 男子'!H37)</f>
      </c>
      <c r="I42" s="1496"/>
      <c r="J42" s="1246"/>
      <c r="K42" s="1442"/>
      <c r="L42" s="1443"/>
      <c r="M42" s="1524"/>
      <c r="N42" s="1490"/>
      <c r="O42" s="1491"/>
      <c r="P42" s="1491"/>
      <c r="Q42" s="1491"/>
      <c r="R42" s="1491"/>
      <c r="S42" s="1491"/>
      <c r="T42" s="1491"/>
      <c r="U42" s="1492"/>
    </row>
    <row r="43" spans="2:21" s="655" customFormat="1" ht="3" customHeight="1" thickBot="1">
      <c r="B43" s="846"/>
      <c r="C43" s="846"/>
      <c r="D43" s="846"/>
      <c r="E43" s="846"/>
      <c r="F43" s="846"/>
      <c r="G43" s="846"/>
      <c r="H43" s="846"/>
      <c r="I43" s="846"/>
      <c r="J43" s="847"/>
      <c r="K43" s="834"/>
      <c r="L43" s="834"/>
      <c r="M43" s="848"/>
      <c r="N43" s="846"/>
      <c r="O43" s="846"/>
      <c r="P43" s="846"/>
      <c r="Q43" s="846"/>
      <c r="R43" s="846"/>
      <c r="S43" s="846"/>
      <c r="T43" s="846"/>
      <c r="U43" s="846"/>
    </row>
    <row r="44" spans="2:21" s="643" customFormat="1" ht="24" customHeight="1">
      <c r="B44" s="1423" t="s">
        <v>47</v>
      </c>
      <c r="C44" s="1424"/>
      <c r="D44" s="1424"/>
      <c r="E44" s="1425"/>
      <c r="F44" s="1509">
        <f>IF(ISBLANK('入力フォーム 男子'!K39),"",'入力フォーム 男子'!$C$10)</f>
      </c>
      <c r="G44" s="1510"/>
      <c r="H44" s="1453">
        <f>IF(ISBLANK('入力フォーム 男子'!K39),"",'入力フォーム 男子'!$H$10)</f>
      </c>
      <c r="I44" s="1454"/>
      <c r="J44" s="1149">
        <v>1</v>
      </c>
      <c r="K44" s="1461">
        <f>IF(ISBLANK('入力フォーム 男子'!K39),"",'入力フォーム 男子'!K39)</f>
      </c>
      <c r="L44" s="1462"/>
      <c r="M44" s="1454">
        <f>IF(ISBLANK('入力フォーム 男子'!M39),"",'入力フォーム 男子'!M39)</f>
      </c>
      <c r="N44" s="1149">
        <v>2</v>
      </c>
      <c r="O44" s="1461">
        <f>IF(ISBLANK('入力フォーム 男子'!K40),"",'入力フォーム 男子'!K40)</f>
      </c>
      <c r="P44" s="1462"/>
      <c r="Q44" s="1463">
        <f>IF(ISBLANK('入力フォーム 男子'!M40),"",'入力フォーム 男子'!M40)</f>
      </c>
      <c r="R44" s="1149">
        <v>3</v>
      </c>
      <c r="S44" s="1461">
        <f>IF(ISBLANK('入力フォーム 男子'!K41),"",'入力フォーム 男子'!K41)</f>
      </c>
      <c r="T44" s="1462"/>
      <c r="U44" s="1459">
        <f>IF(ISBLANK('入力フォーム 男子'!M41),"",'入力フォーム 男子'!M41)</f>
      </c>
    </row>
    <row r="45" spans="2:21" s="643" customFormat="1" ht="24" customHeight="1">
      <c r="B45" s="1426"/>
      <c r="C45" s="1427"/>
      <c r="D45" s="1427"/>
      <c r="E45" s="1428"/>
      <c r="F45" s="1511"/>
      <c r="G45" s="1512"/>
      <c r="H45" s="1455"/>
      <c r="I45" s="1456"/>
      <c r="J45" s="1124"/>
      <c r="K45" s="1444"/>
      <c r="L45" s="1445"/>
      <c r="M45" s="1458"/>
      <c r="N45" s="1124"/>
      <c r="O45" s="1444"/>
      <c r="P45" s="1445"/>
      <c r="Q45" s="1464"/>
      <c r="R45" s="1124"/>
      <c r="S45" s="1444"/>
      <c r="T45" s="1445"/>
      <c r="U45" s="1460"/>
    </row>
    <row r="46" spans="2:21" s="643" customFormat="1" ht="24" customHeight="1">
      <c r="B46" s="1426"/>
      <c r="C46" s="1427"/>
      <c r="D46" s="1427"/>
      <c r="E46" s="1428"/>
      <c r="F46" s="1511"/>
      <c r="G46" s="1512"/>
      <c r="H46" s="1455"/>
      <c r="I46" s="1456"/>
      <c r="J46" s="1123">
        <v>4</v>
      </c>
      <c r="K46" s="1440">
        <f>IF(ISBLANK('入力フォーム 男子'!K42),"",'入力フォーム 男子'!K42)</f>
      </c>
      <c r="L46" s="1441"/>
      <c r="M46" s="1523">
        <f>IF(ISBLANK('入力フォーム 男子'!M42),"",'入力フォーム 男子'!M42)</f>
      </c>
      <c r="N46" s="1123">
        <v>5</v>
      </c>
      <c r="O46" s="1440">
        <f>IF(ISBLANK('入力フォーム 男子'!K43),"",'入力フォーム 男子'!K43)</f>
      </c>
      <c r="P46" s="1441"/>
      <c r="Q46" s="1465">
        <f>IF(ISBLANK('入力フォーム 男子'!M43),"",'入力フォーム 男子'!M43)</f>
      </c>
      <c r="R46" s="1123">
        <v>6</v>
      </c>
      <c r="S46" s="1440">
        <f>IF(ISBLANK('入力フォーム 男子'!K44),"",'入力フォーム 男子'!K44)</f>
      </c>
      <c r="T46" s="1441"/>
      <c r="U46" s="1466">
        <f>IF(ISBLANK('入力フォーム 男子'!M44),"",'入力フォーム 男子'!M44)</f>
      </c>
    </row>
    <row r="47" spans="2:21" s="643" customFormat="1" ht="24" customHeight="1">
      <c r="B47" s="1426"/>
      <c r="C47" s="1427"/>
      <c r="D47" s="1427"/>
      <c r="E47" s="1428"/>
      <c r="F47" s="1511"/>
      <c r="G47" s="1512"/>
      <c r="H47" s="1455"/>
      <c r="I47" s="1456"/>
      <c r="J47" s="1124"/>
      <c r="K47" s="1444"/>
      <c r="L47" s="1445"/>
      <c r="M47" s="1458"/>
      <c r="N47" s="1124"/>
      <c r="O47" s="1444"/>
      <c r="P47" s="1445"/>
      <c r="Q47" s="1464"/>
      <c r="R47" s="1124"/>
      <c r="S47" s="1444"/>
      <c r="T47" s="1445"/>
      <c r="U47" s="1460"/>
    </row>
    <row r="48" spans="2:21" s="643" customFormat="1" ht="24" customHeight="1">
      <c r="B48" s="1446"/>
      <c r="C48" s="1447"/>
      <c r="D48" s="1447"/>
      <c r="E48" s="1448"/>
      <c r="F48" s="1513"/>
      <c r="G48" s="1514"/>
      <c r="H48" s="1457"/>
      <c r="I48" s="1458"/>
      <c r="J48" s="1123">
        <v>7</v>
      </c>
      <c r="K48" s="1440">
        <f>IF(ISBLANK('入力フォーム 男子'!K45),"",'入力フォーム 男子'!K45)</f>
      </c>
      <c r="L48" s="1441"/>
      <c r="M48" s="1523">
        <f>IF(ISBLANK('入力フォーム 男子'!M45),"",'入力フォーム 男子'!M45)</f>
      </c>
      <c r="N48" s="1487"/>
      <c r="O48" s="1488"/>
      <c r="P48" s="1488"/>
      <c r="Q48" s="1488"/>
      <c r="R48" s="1488"/>
      <c r="S48" s="1488"/>
      <c r="T48" s="1488"/>
      <c r="U48" s="1489"/>
    </row>
    <row r="49" spans="2:21" s="643" customFormat="1" ht="24" customHeight="1" thickBot="1">
      <c r="B49" s="1501" t="s">
        <v>124</v>
      </c>
      <c r="C49" s="1502"/>
      <c r="D49" s="1495">
        <f>IF(ISBLANK('入力フォーム 男子'!H40),"",'入力フォーム 男子'!H40)</f>
      </c>
      <c r="E49" s="1496"/>
      <c r="F49" s="1537" t="s">
        <v>131</v>
      </c>
      <c r="G49" s="1502"/>
      <c r="H49" s="1495">
        <f>IF(ISBLANK('入力フォーム 男子'!H43),"",'入力フォーム 男子'!H43)</f>
      </c>
      <c r="I49" s="1496"/>
      <c r="J49" s="1246"/>
      <c r="K49" s="1442"/>
      <c r="L49" s="1443"/>
      <c r="M49" s="1524"/>
      <c r="N49" s="1490"/>
      <c r="O49" s="1491"/>
      <c r="P49" s="1491"/>
      <c r="Q49" s="1491"/>
      <c r="R49" s="1491"/>
      <c r="S49" s="1491"/>
      <c r="T49" s="1491"/>
      <c r="U49" s="1492"/>
    </row>
    <row r="50" spans="2:21" s="643" customFormat="1" ht="9" customHeight="1" thickBot="1"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</row>
    <row r="51" spans="2:21" s="638" customFormat="1" ht="21" customHeight="1">
      <c r="B51" s="1451" t="s">
        <v>70</v>
      </c>
      <c r="C51" s="1435"/>
      <c r="D51" s="1435"/>
      <c r="E51" s="1436"/>
      <c r="F51" s="1434" t="s">
        <v>12</v>
      </c>
      <c r="G51" s="1436"/>
      <c r="H51" s="1434" t="s">
        <v>54</v>
      </c>
      <c r="I51" s="1436"/>
      <c r="J51" s="1434" t="s">
        <v>72</v>
      </c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49"/>
    </row>
    <row r="52" spans="2:21" s="638" customFormat="1" ht="21" customHeight="1" thickBot="1">
      <c r="B52" s="1452"/>
      <c r="C52" s="1438"/>
      <c r="D52" s="1438"/>
      <c r="E52" s="1439"/>
      <c r="F52" s="1437"/>
      <c r="G52" s="1439"/>
      <c r="H52" s="1437"/>
      <c r="I52" s="1439"/>
      <c r="J52" s="1437"/>
      <c r="K52" s="1438"/>
      <c r="L52" s="1438"/>
      <c r="M52" s="1438"/>
      <c r="N52" s="1438"/>
      <c r="O52" s="1438"/>
      <c r="P52" s="1438"/>
      <c r="Q52" s="1438"/>
      <c r="R52" s="1438"/>
      <c r="S52" s="1438"/>
      <c r="T52" s="1438"/>
      <c r="U52" s="1450"/>
    </row>
    <row r="53" spans="2:21" s="637" customFormat="1" ht="3" customHeight="1" thickBot="1">
      <c r="B53" s="831"/>
      <c r="C53" s="831"/>
      <c r="D53" s="831"/>
      <c r="E53" s="831"/>
      <c r="F53" s="831"/>
      <c r="G53" s="831"/>
      <c r="H53" s="849"/>
      <c r="I53" s="849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</row>
    <row r="54" spans="2:21" s="643" customFormat="1" ht="24" customHeight="1">
      <c r="B54" s="1423" t="s">
        <v>22</v>
      </c>
      <c r="C54" s="1424"/>
      <c r="D54" s="1424"/>
      <c r="E54" s="1425"/>
      <c r="F54" s="1509">
        <f>IF(ISBLANK('入力フォーム 男子'!K48),"",'入力フォーム 男子'!C10)</f>
      </c>
      <c r="G54" s="1525"/>
      <c r="H54" s="1461">
        <f>IF(ISBLANK(F54),"",'入力フォーム 男子'!H10)</f>
        <v>0</v>
      </c>
      <c r="I54" s="1454"/>
      <c r="J54" s="1149">
        <v>1</v>
      </c>
      <c r="K54" s="1461">
        <f>IF(ISBLANK($F$54),"",'入力フォーム 男子'!$K48)</f>
        <v>0</v>
      </c>
      <c r="L54" s="1461"/>
      <c r="M54" s="1467">
        <f>IF(ISBLANK($F$54),"",'入力フォーム 男子'!$M48)</f>
        <v>0</v>
      </c>
      <c r="N54" s="1149">
        <v>2</v>
      </c>
      <c r="O54" s="1461">
        <f>IF(ISBLANK($F$54),"",'入力フォーム 男子'!$K49)</f>
        <v>0</v>
      </c>
      <c r="P54" s="1461"/>
      <c r="Q54" s="1467">
        <f>IF(ISBLANK($F$54),"",'入力フォーム 男子'!$M49)</f>
        <v>0</v>
      </c>
      <c r="R54" s="1149">
        <v>3</v>
      </c>
      <c r="S54" s="1461">
        <f>IF(ISBLANK($F$54),"",'入力フォーム 男子'!$K50)</f>
        <v>0</v>
      </c>
      <c r="T54" s="1461"/>
      <c r="U54" s="1479">
        <f>IF(ISBLANK($F$54),"",'入力フォーム 男子'!$M50)</f>
        <v>0</v>
      </c>
    </row>
    <row r="55" spans="2:21" s="643" customFormat="1" ht="24" customHeight="1">
      <c r="B55" s="1426"/>
      <c r="C55" s="1427"/>
      <c r="D55" s="1427"/>
      <c r="E55" s="1428"/>
      <c r="F55" s="1511"/>
      <c r="G55" s="1526"/>
      <c r="H55" s="1529"/>
      <c r="I55" s="1456"/>
      <c r="J55" s="1124"/>
      <c r="K55" s="1444"/>
      <c r="L55" s="1444"/>
      <c r="M55" s="1468"/>
      <c r="N55" s="1124"/>
      <c r="O55" s="1444"/>
      <c r="P55" s="1444"/>
      <c r="Q55" s="1468"/>
      <c r="R55" s="1124"/>
      <c r="S55" s="1444"/>
      <c r="T55" s="1444"/>
      <c r="U55" s="1480"/>
    </row>
    <row r="56" spans="2:21" s="643" customFormat="1" ht="24" customHeight="1">
      <c r="B56" s="1426"/>
      <c r="C56" s="1427"/>
      <c r="D56" s="1427"/>
      <c r="E56" s="1428"/>
      <c r="F56" s="1511"/>
      <c r="G56" s="1526"/>
      <c r="H56" s="1529"/>
      <c r="I56" s="1456"/>
      <c r="J56" s="1123">
        <v>4</v>
      </c>
      <c r="K56" s="1440">
        <f>IF(ISBLANK($F$54),"",'入力フォーム 男子'!$K51)</f>
        <v>0</v>
      </c>
      <c r="L56" s="1440"/>
      <c r="M56" s="1505">
        <f>IF(ISBLANK($F$54),"",'入力フォーム 男子'!$M51)</f>
        <v>0</v>
      </c>
      <c r="N56" s="1123">
        <v>5</v>
      </c>
      <c r="O56" s="1440">
        <f>IF(ISBLANK($F$54),"",'入力フォーム 男子'!$K52)</f>
        <v>0</v>
      </c>
      <c r="P56" s="1440"/>
      <c r="Q56" s="1505">
        <f>IF(ISBLANK($F$54),"",'入力フォーム 男子'!$M52)</f>
        <v>0</v>
      </c>
      <c r="R56" s="1123">
        <v>6</v>
      </c>
      <c r="S56" s="1440">
        <f>IF(ISBLANK($F$54),"",'入力フォーム 男子'!$K53)</f>
        <v>0</v>
      </c>
      <c r="T56" s="1440"/>
      <c r="U56" s="1481">
        <f>IF(ISBLANK($F$54),"",'入力フォーム 男子'!$M53)</f>
        <v>0</v>
      </c>
    </row>
    <row r="57" spans="2:21" s="643" customFormat="1" ht="24" customHeight="1" thickBot="1">
      <c r="B57" s="1429"/>
      <c r="C57" s="1430"/>
      <c r="D57" s="1430"/>
      <c r="E57" s="1431"/>
      <c r="F57" s="1527"/>
      <c r="G57" s="1528"/>
      <c r="H57" s="1442"/>
      <c r="I57" s="1524"/>
      <c r="J57" s="1246"/>
      <c r="K57" s="1442"/>
      <c r="L57" s="1442"/>
      <c r="M57" s="1470"/>
      <c r="N57" s="1246"/>
      <c r="O57" s="1442"/>
      <c r="P57" s="1442"/>
      <c r="Q57" s="1470"/>
      <c r="R57" s="1246"/>
      <c r="S57" s="1442"/>
      <c r="T57" s="1442"/>
      <c r="U57" s="1478"/>
    </row>
    <row r="58" spans="2:21" s="643" customFormat="1" ht="8.25" customHeight="1">
      <c r="B58" s="654"/>
      <c r="C58" s="654"/>
      <c r="D58" s="654"/>
      <c r="E58" s="654"/>
      <c r="F58" s="654"/>
      <c r="G58" s="850"/>
      <c r="H58" s="654"/>
      <c r="I58" s="654"/>
      <c r="J58" s="654"/>
      <c r="K58" s="851"/>
      <c r="L58" s="850"/>
      <c r="M58" s="654"/>
      <c r="N58" s="654"/>
      <c r="O58" s="851"/>
      <c r="P58" s="851"/>
      <c r="Q58" s="654"/>
      <c r="R58" s="849"/>
      <c r="S58" s="849"/>
      <c r="T58" s="851"/>
      <c r="U58" s="851"/>
    </row>
    <row r="59" spans="2:21" s="651" customFormat="1" ht="24" customHeight="1">
      <c r="B59" s="1506" t="s">
        <v>271</v>
      </c>
      <c r="C59" s="1506"/>
      <c r="D59" s="1506"/>
      <c r="E59" s="1506"/>
      <c r="F59" s="1506"/>
      <c r="G59" s="1506"/>
      <c r="H59" s="1506"/>
      <c r="I59" s="1506"/>
      <c r="J59" s="1506"/>
      <c r="K59" s="1506"/>
      <c r="L59" s="1506"/>
      <c r="M59" s="1506"/>
      <c r="N59" s="1506"/>
      <c r="O59" s="1506"/>
      <c r="P59" s="1506"/>
      <c r="Q59" s="1506"/>
      <c r="R59" s="1506"/>
      <c r="S59" s="1506"/>
      <c r="T59" s="1482" t="s">
        <v>211</v>
      </c>
      <c r="U59" s="1482"/>
    </row>
    <row r="60" spans="2:21" s="651" customFormat="1" ht="6" customHeight="1" thickBot="1">
      <c r="B60" s="852"/>
      <c r="C60" s="852"/>
      <c r="D60" s="852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/>
      <c r="P60" s="852"/>
      <c r="Q60" s="852"/>
      <c r="R60" s="852"/>
      <c r="S60" s="852"/>
      <c r="T60" s="852"/>
      <c r="U60" s="853"/>
    </row>
    <row r="61" spans="2:21" s="638" customFormat="1" ht="21" customHeight="1">
      <c r="B61" s="1451" t="s">
        <v>70</v>
      </c>
      <c r="C61" s="1435"/>
      <c r="D61" s="1435"/>
      <c r="E61" s="1436"/>
      <c r="F61" s="1434" t="s">
        <v>103</v>
      </c>
      <c r="G61" s="1436"/>
      <c r="H61" s="1434" t="s">
        <v>37</v>
      </c>
      <c r="I61" s="1435"/>
      <c r="J61" s="1436"/>
      <c r="K61" s="1432" t="s">
        <v>122</v>
      </c>
      <c r="L61" s="1434" t="s">
        <v>54</v>
      </c>
      <c r="M61" s="1435"/>
      <c r="N61" s="1436"/>
      <c r="O61" s="1453" t="s">
        <v>129</v>
      </c>
      <c r="P61" s="1461"/>
      <c r="Q61" s="1461"/>
      <c r="R61" s="1454"/>
      <c r="S61" s="1434" t="s">
        <v>71</v>
      </c>
      <c r="T61" s="1435"/>
      <c r="U61" s="1449"/>
    </row>
    <row r="62" spans="2:21" s="638" customFormat="1" ht="21" customHeight="1" thickBot="1">
      <c r="B62" s="1452"/>
      <c r="C62" s="1438"/>
      <c r="D62" s="1438"/>
      <c r="E62" s="1439"/>
      <c r="F62" s="1437"/>
      <c r="G62" s="1439"/>
      <c r="H62" s="1437"/>
      <c r="I62" s="1438"/>
      <c r="J62" s="1439"/>
      <c r="K62" s="1433"/>
      <c r="L62" s="1437"/>
      <c r="M62" s="1438"/>
      <c r="N62" s="1439"/>
      <c r="O62" s="1541"/>
      <c r="P62" s="1442"/>
      <c r="Q62" s="1442"/>
      <c r="R62" s="1524"/>
      <c r="S62" s="1437"/>
      <c r="T62" s="1438"/>
      <c r="U62" s="1450"/>
    </row>
    <row r="63" spans="2:21" s="637" customFormat="1" ht="3" customHeight="1" thickBot="1"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43"/>
      <c r="M63" s="843"/>
      <c r="N63" s="843"/>
      <c r="O63" s="831"/>
      <c r="P63" s="831"/>
      <c r="Q63" s="831"/>
      <c r="R63" s="831"/>
      <c r="S63" s="831"/>
      <c r="T63" s="831"/>
      <c r="U63" s="831"/>
    </row>
    <row r="64" spans="2:21" s="643" customFormat="1" ht="39" customHeight="1" thickBot="1">
      <c r="B64" s="1415" t="s">
        <v>221</v>
      </c>
      <c r="C64" s="1416"/>
      <c r="D64" s="1416"/>
      <c r="E64" s="1417"/>
      <c r="F64" s="1484">
        <f>IF(ISBLANK('入力フォーム 女子'!I18),"",'入力フォーム 女子'!$C$10)</f>
      </c>
      <c r="G64" s="1485"/>
      <c r="H64" s="1418">
        <f>IF(ISBLANK($F64),"",'入力フォーム 女子'!I18)</f>
        <v>0</v>
      </c>
      <c r="I64" s="1418"/>
      <c r="J64" s="1419"/>
      <c r="K64" s="837">
        <f>IF(ISBLANK($F64),"",'入力フォーム 女子'!L18)</f>
        <v>0</v>
      </c>
      <c r="L64" s="1420">
        <f>IF(ISBLANK('入力フォーム 女子'!I18),"",'入力フォーム 女子'!$H$10)</f>
      </c>
      <c r="M64" s="1421"/>
      <c r="N64" s="1422"/>
      <c r="O64" s="1521">
        <f>IF(ISBLANK($F64),"",'入力フォーム 女子'!H18)</f>
        <v>0</v>
      </c>
      <c r="P64" s="1522"/>
      <c r="Q64" s="1522"/>
      <c r="R64" s="1540"/>
      <c r="S64" s="1471" t="s">
        <v>125</v>
      </c>
      <c r="T64" s="1472"/>
      <c r="U64" s="1473"/>
    </row>
    <row r="65" spans="2:21" s="642" customFormat="1" ht="3" customHeight="1" thickBot="1">
      <c r="B65" s="838"/>
      <c r="C65" s="654"/>
      <c r="D65" s="654"/>
      <c r="E65" s="654"/>
      <c r="F65" s="834"/>
      <c r="G65" s="834"/>
      <c r="H65" s="831"/>
      <c r="I65" s="831"/>
      <c r="J65" s="831"/>
      <c r="K65" s="831"/>
      <c r="L65" s="831"/>
      <c r="M65" s="831"/>
      <c r="N65" s="831"/>
      <c r="O65" s="839"/>
      <c r="P65" s="839"/>
      <c r="Q65" s="831"/>
      <c r="R65" s="831"/>
      <c r="S65" s="836"/>
      <c r="T65" s="836"/>
      <c r="U65" s="836"/>
    </row>
    <row r="66" spans="2:21" s="643" customFormat="1" ht="39" customHeight="1" thickBot="1">
      <c r="B66" s="1415" t="s">
        <v>221</v>
      </c>
      <c r="C66" s="1416"/>
      <c r="D66" s="1416"/>
      <c r="E66" s="1417"/>
      <c r="F66" s="1484">
        <f>IF(ISBLANK('入力フォーム 女子'!I19),"",'入力フォーム 女子'!$C$10)</f>
      </c>
      <c r="G66" s="1485"/>
      <c r="H66" s="1418">
        <f>IF(ISBLANK($F66),"",'入力フォーム 女子'!I19)</f>
        <v>0</v>
      </c>
      <c r="I66" s="1418"/>
      <c r="J66" s="1419"/>
      <c r="K66" s="837">
        <f>IF(ISBLANK($F66),"",'入力フォーム 女子'!L19)</f>
        <v>0</v>
      </c>
      <c r="L66" s="1420">
        <f>IF(ISBLANK('入力フォーム 女子'!I19),"",'入力フォーム 女子'!$H$10)</f>
      </c>
      <c r="M66" s="1421"/>
      <c r="N66" s="1422"/>
      <c r="O66" s="1521">
        <f>IF(ISBLANK($F66),"",'入力フォーム 女子'!H19)</f>
        <v>0</v>
      </c>
      <c r="P66" s="1522"/>
      <c r="Q66" s="1522"/>
      <c r="R66" s="1540"/>
      <c r="S66" s="1471" t="s">
        <v>125</v>
      </c>
      <c r="T66" s="1472"/>
      <c r="U66" s="1473"/>
    </row>
    <row r="67" spans="2:21" s="642" customFormat="1" ht="3" customHeight="1" thickBot="1">
      <c r="B67" s="838"/>
      <c r="C67" s="654"/>
      <c r="D67" s="654"/>
      <c r="E67" s="654"/>
      <c r="F67" s="834"/>
      <c r="G67" s="834"/>
      <c r="H67" s="831"/>
      <c r="I67" s="831"/>
      <c r="J67" s="831"/>
      <c r="K67" s="831"/>
      <c r="L67" s="831"/>
      <c r="M67" s="831"/>
      <c r="N67" s="831"/>
      <c r="O67" s="839"/>
      <c r="P67" s="839"/>
      <c r="Q67" s="831"/>
      <c r="R67" s="831"/>
      <c r="S67" s="836"/>
      <c r="T67" s="836"/>
      <c r="U67" s="836"/>
    </row>
    <row r="68" spans="2:21" s="643" customFormat="1" ht="39" customHeight="1" thickBot="1">
      <c r="B68" s="1415" t="s">
        <v>221</v>
      </c>
      <c r="C68" s="1416"/>
      <c r="D68" s="1416"/>
      <c r="E68" s="1417"/>
      <c r="F68" s="1484">
        <f>IF(ISBLANK('入力フォーム 女子'!I20),"",'入力フォーム 女子'!$C$10)</f>
      </c>
      <c r="G68" s="1485"/>
      <c r="H68" s="1418">
        <f>IF(ISBLANK($F68),"",'入力フォーム 女子'!I20)</f>
        <v>0</v>
      </c>
      <c r="I68" s="1418"/>
      <c r="J68" s="1419"/>
      <c r="K68" s="837">
        <f>IF(ISBLANK($F68),"",'入力フォーム 女子'!L20)</f>
        <v>0</v>
      </c>
      <c r="L68" s="1420">
        <f>IF(ISBLANK('入力フォーム 女子'!I20),"",'入力フォーム 女子'!$H$10)</f>
      </c>
      <c r="M68" s="1421"/>
      <c r="N68" s="1422"/>
      <c r="O68" s="1521">
        <f>IF(ISBLANK($F68),"",'入力フォーム 女子'!H20)</f>
        <v>0</v>
      </c>
      <c r="P68" s="1522"/>
      <c r="Q68" s="1522"/>
      <c r="R68" s="1540"/>
      <c r="S68" s="1471" t="s">
        <v>125</v>
      </c>
      <c r="T68" s="1472"/>
      <c r="U68" s="1473"/>
    </row>
    <row r="69" spans="2:21" s="642" customFormat="1" ht="3" customHeight="1" thickBot="1">
      <c r="B69" s="838"/>
      <c r="C69" s="654"/>
      <c r="D69" s="654"/>
      <c r="E69" s="654"/>
      <c r="F69" s="834"/>
      <c r="G69" s="834"/>
      <c r="H69" s="831"/>
      <c r="I69" s="831"/>
      <c r="J69" s="831"/>
      <c r="K69" s="831"/>
      <c r="L69" s="831"/>
      <c r="M69" s="831"/>
      <c r="N69" s="831"/>
      <c r="O69" s="839"/>
      <c r="P69" s="839"/>
      <c r="Q69" s="831"/>
      <c r="R69" s="831"/>
      <c r="S69" s="836"/>
      <c r="T69" s="836"/>
      <c r="U69" s="836"/>
    </row>
    <row r="70" spans="2:21" s="643" customFormat="1" ht="39" customHeight="1" thickBot="1">
      <c r="B70" s="1415" t="s">
        <v>221</v>
      </c>
      <c r="C70" s="1416"/>
      <c r="D70" s="1416"/>
      <c r="E70" s="1417"/>
      <c r="F70" s="1484">
        <f>IF(ISBLANK('入力フォーム 女子'!I21),"",'入力フォーム 女子'!$C$10)</f>
      </c>
      <c r="G70" s="1485"/>
      <c r="H70" s="1418">
        <f>IF(ISBLANK($F70),"",'入力フォーム 女子'!I21)</f>
        <v>0</v>
      </c>
      <c r="I70" s="1418"/>
      <c r="J70" s="1419"/>
      <c r="K70" s="837">
        <f>IF(ISBLANK($F70),"",'入力フォーム 女子'!L21)</f>
        <v>0</v>
      </c>
      <c r="L70" s="1420">
        <f>IF(ISBLANK('入力フォーム 女子'!I21),"",'入力フォーム 女子'!$H$10)</f>
      </c>
      <c r="M70" s="1421"/>
      <c r="N70" s="1422"/>
      <c r="O70" s="1521">
        <f>IF(ISBLANK($F70),"",'入力フォーム 女子'!H21)</f>
        <v>0</v>
      </c>
      <c r="P70" s="1522"/>
      <c r="Q70" s="1522"/>
      <c r="R70" s="1540"/>
      <c r="S70" s="1471" t="s">
        <v>125</v>
      </c>
      <c r="T70" s="1472"/>
      <c r="U70" s="1473"/>
    </row>
    <row r="71" spans="2:21" s="642" customFormat="1" ht="3" customHeight="1" thickBot="1">
      <c r="B71" s="838"/>
      <c r="C71" s="654"/>
      <c r="D71" s="654"/>
      <c r="E71" s="654"/>
      <c r="F71" s="834"/>
      <c r="G71" s="834"/>
      <c r="H71" s="831"/>
      <c r="I71" s="831"/>
      <c r="J71" s="831"/>
      <c r="K71" s="831"/>
      <c r="L71" s="831"/>
      <c r="M71" s="831"/>
      <c r="N71" s="831"/>
      <c r="O71" s="839"/>
      <c r="P71" s="839"/>
      <c r="Q71" s="831"/>
      <c r="R71" s="831"/>
      <c r="S71" s="836"/>
      <c r="T71" s="836"/>
      <c r="U71" s="836"/>
    </row>
    <row r="72" spans="2:21" s="643" customFormat="1" ht="39" customHeight="1" thickBot="1">
      <c r="B72" s="1415" t="s">
        <v>221</v>
      </c>
      <c r="C72" s="1416"/>
      <c r="D72" s="1416"/>
      <c r="E72" s="1417"/>
      <c r="F72" s="1484">
        <f>IF(ISBLANK('入力フォーム 女子'!I22),"",'入力フォーム 女子'!$C$10)</f>
      </c>
      <c r="G72" s="1485"/>
      <c r="H72" s="1418">
        <f>IF(ISBLANK($F72),"",'入力フォーム 女子'!I22)</f>
        <v>0</v>
      </c>
      <c r="I72" s="1418"/>
      <c r="J72" s="1419"/>
      <c r="K72" s="837">
        <f>IF(ISBLANK($F72),"",'入力フォーム 女子'!L22)</f>
        <v>0</v>
      </c>
      <c r="L72" s="1420">
        <f>IF(ISBLANK('入力フォーム 女子'!I22),"",'入力フォーム 女子'!$H$10)</f>
      </c>
      <c r="M72" s="1421"/>
      <c r="N72" s="1422"/>
      <c r="O72" s="1521">
        <f>IF(ISBLANK($F72),"",'入力フォーム 女子'!H22)</f>
        <v>0</v>
      </c>
      <c r="P72" s="1522"/>
      <c r="Q72" s="1522"/>
      <c r="R72" s="1540"/>
      <c r="S72" s="1471" t="s">
        <v>125</v>
      </c>
      <c r="T72" s="1472"/>
      <c r="U72" s="1473"/>
    </row>
    <row r="73" spans="2:21" s="642" customFormat="1" ht="3" customHeight="1" thickBot="1">
      <c r="B73" s="838"/>
      <c r="C73" s="654"/>
      <c r="D73" s="654"/>
      <c r="E73" s="654"/>
      <c r="F73" s="834"/>
      <c r="G73" s="834"/>
      <c r="H73" s="831"/>
      <c r="I73" s="831"/>
      <c r="J73" s="831"/>
      <c r="K73" s="831"/>
      <c r="L73" s="831"/>
      <c r="M73" s="831"/>
      <c r="N73" s="831"/>
      <c r="O73" s="839"/>
      <c r="P73" s="839"/>
      <c r="Q73" s="831"/>
      <c r="R73" s="831"/>
      <c r="S73" s="836"/>
      <c r="T73" s="836"/>
      <c r="U73" s="836"/>
    </row>
    <row r="74" spans="2:21" s="643" customFormat="1" ht="39" customHeight="1" thickBot="1">
      <c r="B74" s="1415" t="s">
        <v>221</v>
      </c>
      <c r="C74" s="1416"/>
      <c r="D74" s="1416"/>
      <c r="E74" s="1417"/>
      <c r="F74" s="1484">
        <f>IF(ISBLANK('入力フォーム 女子'!I23),"",'入力フォーム 女子'!$C$10)</f>
      </c>
      <c r="G74" s="1485"/>
      <c r="H74" s="1418">
        <f>IF(ISBLANK($F74),"",'入力フォーム 女子'!I23)</f>
        <v>0</v>
      </c>
      <c r="I74" s="1418"/>
      <c r="J74" s="1419"/>
      <c r="K74" s="837">
        <f>IF(ISBLANK($F74),"",'入力フォーム 女子'!L23)</f>
        <v>0</v>
      </c>
      <c r="L74" s="1420">
        <f>IF(ISBLANK('入力フォーム 女子'!I23),"",'入力フォーム 女子'!$H$10)</f>
      </c>
      <c r="M74" s="1421"/>
      <c r="N74" s="1422"/>
      <c r="O74" s="1521">
        <f>IF(ISBLANK($F74),"",'入力フォーム 女子'!H23)</f>
        <v>0</v>
      </c>
      <c r="P74" s="1522"/>
      <c r="Q74" s="1522"/>
      <c r="R74" s="1540"/>
      <c r="S74" s="1471" t="s">
        <v>125</v>
      </c>
      <c r="T74" s="1472"/>
      <c r="U74" s="1473"/>
    </row>
    <row r="75" spans="2:21" s="642" customFormat="1" ht="3" customHeight="1" thickBot="1">
      <c r="B75" s="838"/>
      <c r="C75" s="654"/>
      <c r="D75" s="654"/>
      <c r="E75" s="654"/>
      <c r="F75" s="834"/>
      <c r="G75" s="834"/>
      <c r="H75" s="831"/>
      <c r="I75" s="831"/>
      <c r="J75" s="831"/>
      <c r="K75" s="831"/>
      <c r="L75" s="831"/>
      <c r="M75" s="831"/>
      <c r="N75" s="831"/>
      <c r="O75" s="835"/>
      <c r="P75" s="835"/>
      <c r="Q75" s="831"/>
      <c r="R75" s="831"/>
      <c r="S75" s="836"/>
      <c r="T75" s="836"/>
      <c r="U75" s="836"/>
    </row>
    <row r="76" spans="2:21" s="643" customFormat="1" ht="39" customHeight="1" thickBot="1">
      <c r="B76" s="1415" t="s">
        <v>219</v>
      </c>
      <c r="C76" s="1416"/>
      <c r="D76" s="1416"/>
      <c r="E76" s="1417"/>
      <c r="F76" s="1484">
        <f>IF(ISBLANK('入力フォーム 女子'!I24),"",'入力フォーム 女子'!$C$10)</f>
      </c>
      <c r="G76" s="1485"/>
      <c r="H76" s="1418">
        <f>IF(ISBLANK($F76),"",'入力フォーム 女子'!I24)</f>
        <v>0</v>
      </c>
      <c r="I76" s="1418"/>
      <c r="J76" s="1419"/>
      <c r="K76" s="837">
        <f>IF(ISBLANK($F76),"",'入力フォーム 女子'!L24)</f>
        <v>0</v>
      </c>
      <c r="L76" s="1420">
        <f>IF(ISBLANK('入力フォーム 女子'!I24),"",'入力フォーム 女子'!$H$10)</f>
      </c>
      <c r="M76" s="1421"/>
      <c r="N76" s="1422"/>
      <c r="O76" s="1474">
        <f>IF(ISBLANK($F76),"",'入力フォーム 女子'!H24)</f>
        <v>0</v>
      </c>
      <c r="P76" s="1475"/>
      <c r="Q76" s="1475"/>
      <c r="R76" s="1476"/>
      <c r="S76" s="1471" t="s">
        <v>125</v>
      </c>
      <c r="T76" s="1472"/>
      <c r="U76" s="1473"/>
    </row>
    <row r="77" spans="2:21" s="642" customFormat="1" ht="3" customHeight="1" thickBot="1">
      <c r="B77" s="836"/>
      <c r="C77" s="654"/>
      <c r="D77" s="654"/>
      <c r="E77" s="654"/>
      <c r="F77" s="834"/>
      <c r="G77" s="834"/>
      <c r="H77" s="831"/>
      <c r="I77" s="831"/>
      <c r="J77" s="831"/>
      <c r="K77" s="831"/>
      <c r="L77" s="831"/>
      <c r="M77" s="831"/>
      <c r="N77" s="831"/>
      <c r="O77" s="835"/>
      <c r="P77" s="835"/>
      <c r="Q77" s="831"/>
      <c r="R77" s="831"/>
      <c r="S77" s="836"/>
      <c r="T77" s="836"/>
      <c r="U77" s="836"/>
    </row>
    <row r="78" spans="2:21" s="643" customFormat="1" ht="39" customHeight="1" thickBot="1">
      <c r="B78" s="1415" t="s">
        <v>219</v>
      </c>
      <c r="C78" s="1416"/>
      <c r="D78" s="1416"/>
      <c r="E78" s="1417"/>
      <c r="F78" s="1484">
        <f>IF(ISBLANK('入力フォーム 女子'!I25),"",'入力フォーム 女子'!$C$10)</f>
      </c>
      <c r="G78" s="1485"/>
      <c r="H78" s="1418">
        <f>IF(ISBLANK($F78),"",'入力フォーム 女子'!I25)</f>
        <v>0</v>
      </c>
      <c r="I78" s="1418"/>
      <c r="J78" s="1419"/>
      <c r="K78" s="837">
        <f>IF(ISBLANK($F78),"",'入力フォーム 女子'!L25)</f>
        <v>0</v>
      </c>
      <c r="L78" s="1420">
        <f>IF(ISBLANK('入力フォーム 女子'!I25),"",'入力フォーム 女子'!$H$10)</f>
      </c>
      <c r="M78" s="1421"/>
      <c r="N78" s="1422"/>
      <c r="O78" s="1474">
        <f>IF(ISBLANK($F78),"",'入力フォーム 女子'!H25)</f>
        <v>0</v>
      </c>
      <c r="P78" s="1475"/>
      <c r="Q78" s="1475"/>
      <c r="R78" s="1476"/>
      <c r="S78" s="1471" t="s">
        <v>125</v>
      </c>
      <c r="T78" s="1472"/>
      <c r="U78" s="1473"/>
    </row>
    <row r="79" spans="2:21" s="642" customFormat="1" ht="3" customHeight="1" thickBot="1">
      <c r="B79" s="838"/>
      <c r="C79" s="654"/>
      <c r="D79" s="654"/>
      <c r="E79" s="654"/>
      <c r="F79" s="834"/>
      <c r="G79" s="834"/>
      <c r="H79" s="831"/>
      <c r="I79" s="831"/>
      <c r="J79" s="831"/>
      <c r="K79" s="831"/>
      <c r="L79" s="831"/>
      <c r="M79" s="831"/>
      <c r="N79" s="831"/>
      <c r="O79" s="835"/>
      <c r="P79" s="835"/>
      <c r="Q79" s="831"/>
      <c r="R79" s="831"/>
      <c r="S79" s="836"/>
      <c r="T79" s="836"/>
      <c r="U79" s="836"/>
    </row>
    <row r="80" spans="2:21" s="643" customFormat="1" ht="39" customHeight="1" thickBot="1">
      <c r="B80" s="1415" t="s">
        <v>219</v>
      </c>
      <c r="C80" s="1416"/>
      <c r="D80" s="1416"/>
      <c r="E80" s="1417"/>
      <c r="F80" s="1484">
        <f>IF(ISBLANK('入力フォーム 女子'!I26),"",'入力フォーム 女子'!$C$10)</f>
      </c>
      <c r="G80" s="1485"/>
      <c r="H80" s="1418">
        <f>IF(ISBLANK($F80),"",'入力フォーム 女子'!I26)</f>
        <v>0</v>
      </c>
      <c r="I80" s="1418"/>
      <c r="J80" s="1419"/>
      <c r="K80" s="837">
        <f>IF(ISBLANK($F80),"",'入力フォーム 女子'!L26)</f>
        <v>0</v>
      </c>
      <c r="L80" s="1420">
        <f>IF(ISBLANK('入力フォーム 女子'!I26),"",'入力フォーム 女子'!$H$10)</f>
      </c>
      <c r="M80" s="1421"/>
      <c r="N80" s="1422"/>
      <c r="O80" s="1474">
        <f>IF(ISBLANK($F80),"",'入力フォーム 女子'!H26)</f>
        <v>0</v>
      </c>
      <c r="P80" s="1475"/>
      <c r="Q80" s="1475"/>
      <c r="R80" s="1476"/>
      <c r="S80" s="1471" t="s">
        <v>125</v>
      </c>
      <c r="T80" s="1472"/>
      <c r="U80" s="1473"/>
    </row>
    <row r="81" spans="2:21" s="642" customFormat="1" ht="3" customHeight="1" thickBot="1">
      <c r="B81" s="838"/>
      <c r="C81" s="654"/>
      <c r="D81" s="654"/>
      <c r="E81" s="654"/>
      <c r="F81" s="834"/>
      <c r="G81" s="834"/>
      <c r="H81" s="831"/>
      <c r="I81" s="831"/>
      <c r="J81" s="831"/>
      <c r="K81" s="831"/>
      <c r="L81" s="831"/>
      <c r="M81" s="831"/>
      <c r="N81" s="831"/>
      <c r="O81" s="835"/>
      <c r="P81" s="835"/>
      <c r="Q81" s="831"/>
      <c r="R81" s="831"/>
      <c r="S81" s="836"/>
      <c r="T81" s="836"/>
      <c r="U81" s="836"/>
    </row>
    <row r="82" spans="2:21" s="643" customFormat="1" ht="39" customHeight="1" thickBot="1">
      <c r="B82" s="1415" t="s">
        <v>219</v>
      </c>
      <c r="C82" s="1416"/>
      <c r="D82" s="1416"/>
      <c r="E82" s="1417"/>
      <c r="F82" s="1484">
        <f>IF(ISBLANK('入力フォーム 女子'!I27),"",'入力フォーム 女子'!$C$10)</f>
      </c>
      <c r="G82" s="1485"/>
      <c r="H82" s="1418">
        <f>IF(ISBLANK($F82),"",'入力フォーム 女子'!I27)</f>
        <v>0</v>
      </c>
      <c r="I82" s="1418"/>
      <c r="J82" s="1419"/>
      <c r="K82" s="837">
        <f>IF(ISBLANK($F82),"",'入力フォーム 女子'!L27)</f>
        <v>0</v>
      </c>
      <c r="L82" s="1420">
        <f>IF(ISBLANK('入力フォーム 女子'!I27),"",'入力フォーム 女子'!$H$10)</f>
      </c>
      <c r="M82" s="1421"/>
      <c r="N82" s="1422"/>
      <c r="O82" s="1474">
        <f>IF(ISBLANK($F82),"",'入力フォーム 女子'!H27)</f>
        <v>0</v>
      </c>
      <c r="P82" s="1475"/>
      <c r="Q82" s="1475"/>
      <c r="R82" s="1476"/>
      <c r="S82" s="1471" t="s">
        <v>125</v>
      </c>
      <c r="T82" s="1472"/>
      <c r="U82" s="1473"/>
    </row>
    <row r="83" spans="2:21" s="642" customFormat="1" ht="3" customHeight="1" thickBot="1">
      <c r="B83" s="855"/>
      <c r="C83" s="856"/>
      <c r="D83" s="856"/>
      <c r="E83" s="856"/>
      <c r="F83" s="834"/>
      <c r="G83" s="834"/>
      <c r="H83" s="831"/>
      <c r="I83" s="831"/>
      <c r="J83" s="831"/>
      <c r="K83" s="831"/>
      <c r="L83" s="831"/>
      <c r="M83" s="831"/>
      <c r="N83" s="831"/>
      <c r="O83" s="835"/>
      <c r="P83" s="835"/>
      <c r="Q83" s="831"/>
      <c r="R83" s="831"/>
      <c r="S83" s="836"/>
      <c r="T83" s="836"/>
      <c r="U83" s="836"/>
    </row>
    <row r="84" spans="2:21" s="643" customFormat="1" ht="39" customHeight="1" thickBot="1">
      <c r="B84" s="1415" t="s">
        <v>219</v>
      </c>
      <c r="C84" s="1416"/>
      <c r="D84" s="1416"/>
      <c r="E84" s="1417"/>
      <c r="F84" s="1484">
        <f>IF(ISBLANK('入力フォーム 女子'!I28),"",'入力フォーム 女子'!$C$10)</f>
      </c>
      <c r="G84" s="1485"/>
      <c r="H84" s="1418">
        <f>IF(ISBLANK($F84),"",'入力フォーム 女子'!I28)</f>
        <v>0</v>
      </c>
      <c r="I84" s="1418"/>
      <c r="J84" s="1419"/>
      <c r="K84" s="837">
        <f>IF(ISBLANK($F84),"",'入力フォーム 女子'!L28)</f>
        <v>0</v>
      </c>
      <c r="L84" s="1420">
        <f>IF(ISBLANK('入力フォーム 女子'!I28),"",'入力フォーム 女子'!$H$10)</f>
      </c>
      <c r="M84" s="1421"/>
      <c r="N84" s="1422"/>
      <c r="O84" s="1474">
        <f>IF(ISBLANK($F84),"",'入力フォーム 女子'!H28)</f>
        <v>0</v>
      </c>
      <c r="P84" s="1475"/>
      <c r="Q84" s="1475"/>
      <c r="R84" s="1476"/>
      <c r="S84" s="1471" t="s">
        <v>125</v>
      </c>
      <c r="T84" s="1472"/>
      <c r="U84" s="1473"/>
    </row>
    <row r="85" spans="2:21" s="642" customFormat="1" ht="3" customHeight="1" thickBot="1">
      <c r="B85" s="838"/>
      <c r="C85" s="654"/>
      <c r="D85" s="654"/>
      <c r="E85" s="654"/>
      <c r="F85" s="834"/>
      <c r="G85" s="834"/>
      <c r="H85" s="831"/>
      <c r="I85" s="831"/>
      <c r="J85" s="831"/>
      <c r="K85" s="831"/>
      <c r="L85" s="831"/>
      <c r="M85" s="831"/>
      <c r="N85" s="831"/>
      <c r="O85" s="835"/>
      <c r="P85" s="835"/>
      <c r="Q85" s="831"/>
      <c r="R85" s="831"/>
      <c r="S85" s="836"/>
      <c r="T85" s="836"/>
      <c r="U85" s="836"/>
    </row>
    <row r="86" spans="2:21" s="643" customFormat="1" ht="39" customHeight="1" thickBot="1">
      <c r="B86" s="1415" t="s">
        <v>219</v>
      </c>
      <c r="C86" s="1416"/>
      <c r="D86" s="1416"/>
      <c r="E86" s="1417"/>
      <c r="F86" s="1484">
        <f>IF(ISBLANK('入力フォーム 女子'!I29),"",'入力フォーム 女子'!$C$10)</f>
      </c>
      <c r="G86" s="1485"/>
      <c r="H86" s="1418">
        <f>IF(ISBLANK($F86),"",'入力フォーム 女子'!I29)</f>
        <v>0</v>
      </c>
      <c r="I86" s="1418"/>
      <c r="J86" s="1419"/>
      <c r="K86" s="837">
        <f>IF(ISBLANK($F86),"",'入力フォーム 女子'!L29)</f>
        <v>0</v>
      </c>
      <c r="L86" s="1420">
        <f>IF(ISBLANK('入力フォーム 女子'!I29),"",'入力フォーム 女子'!$H$10)</f>
      </c>
      <c r="M86" s="1421"/>
      <c r="N86" s="1422"/>
      <c r="O86" s="1474">
        <f>IF(ISBLANK($F86),"",'入力フォーム 女子'!H29)</f>
        <v>0</v>
      </c>
      <c r="P86" s="1475"/>
      <c r="Q86" s="1475"/>
      <c r="R86" s="1476"/>
      <c r="S86" s="1471" t="s">
        <v>125</v>
      </c>
      <c r="T86" s="1472"/>
      <c r="U86" s="1473"/>
    </row>
    <row r="87" spans="2:21" s="643" customFormat="1" ht="9" customHeight="1" thickBot="1"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</row>
    <row r="88" spans="2:21" s="638" customFormat="1" ht="15" customHeight="1">
      <c r="B88" s="1451" t="s">
        <v>70</v>
      </c>
      <c r="C88" s="1435"/>
      <c r="D88" s="1435"/>
      <c r="E88" s="1436"/>
      <c r="F88" s="1434" t="s">
        <v>12</v>
      </c>
      <c r="G88" s="1436"/>
      <c r="H88" s="1434" t="s">
        <v>54</v>
      </c>
      <c r="I88" s="1436"/>
      <c r="J88" s="1434" t="s">
        <v>72</v>
      </c>
      <c r="K88" s="1435"/>
      <c r="L88" s="1435"/>
      <c r="M88" s="1435"/>
      <c r="N88" s="1435"/>
      <c r="O88" s="1435"/>
      <c r="P88" s="1435"/>
      <c r="Q88" s="1435"/>
      <c r="R88" s="1435"/>
      <c r="S88" s="1435"/>
      <c r="T88" s="1435"/>
      <c r="U88" s="1449"/>
    </row>
    <row r="89" spans="2:21" s="638" customFormat="1" ht="12" customHeight="1" thickBot="1">
      <c r="B89" s="1452"/>
      <c r="C89" s="1438"/>
      <c r="D89" s="1438"/>
      <c r="E89" s="1439"/>
      <c r="F89" s="1437"/>
      <c r="G89" s="1439"/>
      <c r="H89" s="1437"/>
      <c r="I89" s="1439"/>
      <c r="J89" s="1437"/>
      <c r="K89" s="1438"/>
      <c r="L89" s="1438"/>
      <c r="M89" s="1438"/>
      <c r="N89" s="1438"/>
      <c r="O89" s="1438"/>
      <c r="P89" s="1438"/>
      <c r="Q89" s="1438"/>
      <c r="R89" s="1438"/>
      <c r="S89" s="1438"/>
      <c r="T89" s="1438"/>
      <c r="U89" s="1450"/>
    </row>
    <row r="90" spans="2:21" s="637" customFormat="1" ht="3" customHeight="1" thickBot="1">
      <c r="B90" s="831"/>
      <c r="C90" s="831"/>
      <c r="D90" s="831"/>
      <c r="E90" s="831"/>
      <c r="F90" s="831"/>
      <c r="G90" s="831"/>
      <c r="H90" s="849"/>
      <c r="I90" s="849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</row>
    <row r="91" spans="2:21" s="643" customFormat="1" ht="24" customHeight="1">
      <c r="B91" s="1423" t="s">
        <v>59</v>
      </c>
      <c r="C91" s="1424"/>
      <c r="D91" s="1424"/>
      <c r="E91" s="1425"/>
      <c r="F91" s="1509">
        <f>IF(ISBLANK('入力フォーム 女子'!I43),"",'入力フォーム 女子'!C10)</f>
      </c>
      <c r="G91" s="1525"/>
      <c r="H91" s="1461">
        <f>IF(ISBLANK('入力フォーム 女子'!I43),"",'入力フォーム 女子'!$H$10)</f>
      </c>
      <c r="I91" s="1454"/>
      <c r="J91" s="1149">
        <v>1</v>
      </c>
      <c r="K91" s="1189">
        <f>IF(ISBLANK($F$91),"",'入力フォーム 女子'!$I43)</f>
        <v>0</v>
      </c>
      <c r="L91" s="1189"/>
      <c r="M91" s="1467">
        <f>IF(ISBLANK($F$91),"",'入力フォーム 女子'!$L43)</f>
        <v>0</v>
      </c>
      <c r="N91" s="1149">
        <v>2</v>
      </c>
      <c r="O91" s="1189">
        <f>IF(ISBLANK($F$91),"",'入力フォーム 女子'!$I44)</f>
        <v>0</v>
      </c>
      <c r="P91" s="1189"/>
      <c r="Q91" s="1467">
        <f>IF(ISBLANK($F$91),"",'入力フォーム 女子'!$L44)</f>
        <v>0</v>
      </c>
      <c r="R91" s="1149">
        <v>3</v>
      </c>
      <c r="S91" s="1189">
        <f>IF(ISBLANK($F$91),"",'入力フォーム 女子'!$I45)</f>
        <v>0</v>
      </c>
      <c r="T91" s="1189"/>
      <c r="U91" s="1479">
        <f>IF(ISBLANK($F$91),"",'入力フォーム 女子'!$L45)</f>
        <v>0</v>
      </c>
    </row>
    <row r="92" spans="2:21" s="643" customFormat="1" ht="24" customHeight="1">
      <c r="B92" s="1426"/>
      <c r="C92" s="1427"/>
      <c r="D92" s="1427"/>
      <c r="E92" s="1428"/>
      <c r="F92" s="1511"/>
      <c r="G92" s="1526"/>
      <c r="H92" s="1529"/>
      <c r="I92" s="1456"/>
      <c r="J92" s="1124"/>
      <c r="K92" s="1483"/>
      <c r="L92" s="1483"/>
      <c r="M92" s="1468"/>
      <c r="N92" s="1124"/>
      <c r="O92" s="1483"/>
      <c r="P92" s="1483"/>
      <c r="Q92" s="1468"/>
      <c r="R92" s="1124"/>
      <c r="S92" s="1483"/>
      <c r="T92" s="1483"/>
      <c r="U92" s="1480"/>
    </row>
    <row r="93" spans="2:21" s="643" customFormat="1" ht="24" customHeight="1">
      <c r="B93" s="1426"/>
      <c r="C93" s="1427"/>
      <c r="D93" s="1427"/>
      <c r="E93" s="1428"/>
      <c r="F93" s="1511"/>
      <c r="G93" s="1526"/>
      <c r="H93" s="1529"/>
      <c r="I93" s="1456"/>
      <c r="J93" s="1123">
        <v>4</v>
      </c>
      <c r="K93" s="1486">
        <f>IF(ISBLANK($F$91),"",'入力フォーム 女子'!$I46)</f>
        <v>0</v>
      </c>
      <c r="L93" s="1486"/>
      <c r="M93" s="1469">
        <f>IF(ISBLANK($F$91),"",'入力フォーム 女子'!$L46)</f>
        <v>0</v>
      </c>
      <c r="N93" s="1123">
        <v>5</v>
      </c>
      <c r="O93" s="1486">
        <f>IF(ISBLANK($F$91),"",'入力フォーム 女子'!$I47)</f>
        <v>0</v>
      </c>
      <c r="P93" s="1486"/>
      <c r="Q93" s="1469">
        <f>IF(ISBLANK($F$91),"",'入力フォーム 女子'!$L47)</f>
        <v>0</v>
      </c>
      <c r="R93" s="1123">
        <v>6</v>
      </c>
      <c r="S93" s="1486">
        <f>IF(ISBLANK($F$91),"",'入力フォーム 女子'!$I48)</f>
        <v>0</v>
      </c>
      <c r="T93" s="1486"/>
      <c r="U93" s="1477">
        <f>IF(ISBLANK($F$91),"",'入力フォーム 女子'!$L48)</f>
        <v>0</v>
      </c>
    </row>
    <row r="94" spans="2:21" s="643" customFormat="1" ht="24" customHeight="1" thickBot="1">
      <c r="B94" s="1429"/>
      <c r="C94" s="1430"/>
      <c r="D94" s="1430"/>
      <c r="E94" s="1431"/>
      <c r="F94" s="1527"/>
      <c r="G94" s="1528"/>
      <c r="H94" s="1442"/>
      <c r="I94" s="1524"/>
      <c r="J94" s="1246"/>
      <c r="K94" s="1186"/>
      <c r="L94" s="1186"/>
      <c r="M94" s="1470"/>
      <c r="N94" s="1246"/>
      <c r="O94" s="1186"/>
      <c r="P94" s="1186"/>
      <c r="Q94" s="1470"/>
      <c r="R94" s="1246"/>
      <c r="S94" s="1186"/>
      <c r="T94" s="1186"/>
      <c r="U94" s="1478"/>
    </row>
    <row r="95" ht="11.25" customHeight="1"/>
  </sheetData>
  <sheetProtection password="C6D4" sheet="1" selectLockedCells="1" selectUnlockedCells="1"/>
  <mergeCells count="304">
    <mergeCell ref="O84:R84"/>
    <mergeCell ref="O86:R86"/>
    <mergeCell ref="H88:I89"/>
    <mergeCell ref="O70:R70"/>
    <mergeCell ref="O72:R72"/>
    <mergeCell ref="O74:R74"/>
    <mergeCell ref="O76:R76"/>
    <mergeCell ref="O78:R78"/>
    <mergeCell ref="O80:R80"/>
    <mergeCell ref="L3:N4"/>
    <mergeCell ref="O61:R62"/>
    <mergeCell ref="O64:R64"/>
    <mergeCell ref="F51:G52"/>
    <mergeCell ref="L61:N62"/>
    <mergeCell ref="F30:G30"/>
    <mergeCell ref="F32:G32"/>
    <mergeCell ref="H34:I35"/>
    <mergeCell ref="F20:G20"/>
    <mergeCell ref="M48:M49"/>
    <mergeCell ref="O66:R66"/>
    <mergeCell ref="O68:R68"/>
    <mergeCell ref="O14:P14"/>
    <mergeCell ref="Q14:R14"/>
    <mergeCell ref="O26:P26"/>
    <mergeCell ref="Q26:R26"/>
    <mergeCell ref="R44:R45"/>
    <mergeCell ref="L66:N66"/>
    <mergeCell ref="L16:N16"/>
    <mergeCell ref="F37:G38"/>
    <mergeCell ref="F76:G76"/>
    <mergeCell ref="J34:U35"/>
    <mergeCell ref="K37:L38"/>
    <mergeCell ref="K48:L49"/>
    <mergeCell ref="K46:L47"/>
    <mergeCell ref="S76:U76"/>
    <mergeCell ref="H49:I49"/>
    <mergeCell ref="B1:S1"/>
    <mergeCell ref="F78:G78"/>
    <mergeCell ref="H78:J78"/>
    <mergeCell ref="L78:N78"/>
    <mergeCell ref="H76:J76"/>
    <mergeCell ref="L76:N76"/>
    <mergeCell ref="K44:L45"/>
    <mergeCell ref="H16:J16"/>
    <mergeCell ref="F18:G18"/>
    <mergeCell ref="H18:J18"/>
    <mergeCell ref="F54:G57"/>
    <mergeCell ref="H54:I57"/>
    <mergeCell ref="F28:G28"/>
    <mergeCell ref="F34:G35"/>
    <mergeCell ref="F40:G40"/>
    <mergeCell ref="F42:G42"/>
    <mergeCell ref="H51:I52"/>
    <mergeCell ref="F49:G49"/>
    <mergeCell ref="F10:G10"/>
    <mergeCell ref="F12:G12"/>
    <mergeCell ref="H20:J20"/>
    <mergeCell ref="F16:G16"/>
    <mergeCell ref="B3:E4"/>
    <mergeCell ref="K3:K4"/>
    <mergeCell ref="F14:G14"/>
    <mergeCell ref="H14:J14"/>
    <mergeCell ref="B8:E8"/>
    <mergeCell ref="B10:E10"/>
    <mergeCell ref="B14:E14"/>
    <mergeCell ref="B12:E12"/>
    <mergeCell ref="F6:G6"/>
    <mergeCell ref="F8:G8"/>
    <mergeCell ref="B16:E16"/>
    <mergeCell ref="S3:U4"/>
    <mergeCell ref="H3:J4"/>
    <mergeCell ref="O3:P4"/>
    <mergeCell ref="Q3:R4"/>
    <mergeCell ref="F3:G4"/>
    <mergeCell ref="B6:E6"/>
    <mergeCell ref="L6:N6"/>
    <mergeCell ref="S6:U6"/>
    <mergeCell ref="H6:J6"/>
    <mergeCell ref="O6:P6"/>
    <mergeCell ref="F91:G94"/>
    <mergeCell ref="H91:I94"/>
    <mergeCell ref="M37:M38"/>
    <mergeCell ref="K54:L55"/>
    <mergeCell ref="M54:M55"/>
    <mergeCell ref="L8:N8"/>
    <mergeCell ref="L14:N14"/>
    <mergeCell ref="M46:M47"/>
    <mergeCell ref="M44:M45"/>
    <mergeCell ref="S8:U8"/>
    <mergeCell ref="H8:J8"/>
    <mergeCell ref="L10:N10"/>
    <mergeCell ref="S10:U10"/>
    <mergeCell ref="H10:J10"/>
    <mergeCell ref="O10:P10"/>
    <mergeCell ref="Q10:R10"/>
    <mergeCell ref="S14:U14"/>
    <mergeCell ref="H37:I38"/>
    <mergeCell ref="S16:U16"/>
    <mergeCell ref="O16:P16"/>
    <mergeCell ref="Q16:R16"/>
    <mergeCell ref="S18:U18"/>
    <mergeCell ref="Q18:R18"/>
    <mergeCell ref="Q22:R22"/>
    <mergeCell ref="L12:N12"/>
    <mergeCell ref="S12:U12"/>
    <mergeCell ref="H12:J12"/>
    <mergeCell ref="O12:P12"/>
    <mergeCell ref="Q12:R12"/>
    <mergeCell ref="B18:E18"/>
    <mergeCell ref="L18:N18"/>
    <mergeCell ref="H32:J32"/>
    <mergeCell ref="O18:P18"/>
    <mergeCell ref="O20:P20"/>
    <mergeCell ref="F22:G22"/>
    <mergeCell ref="H22:J22"/>
    <mergeCell ref="O22:P22"/>
    <mergeCell ref="B24:E24"/>
    <mergeCell ref="L24:N24"/>
    <mergeCell ref="S26:U26"/>
    <mergeCell ref="H28:J28"/>
    <mergeCell ref="H30:J30"/>
    <mergeCell ref="B20:E20"/>
    <mergeCell ref="L20:N20"/>
    <mergeCell ref="S20:U20"/>
    <mergeCell ref="Q20:R20"/>
    <mergeCell ref="B22:E22"/>
    <mergeCell ref="L22:N22"/>
    <mergeCell ref="S22:U22"/>
    <mergeCell ref="S24:U24"/>
    <mergeCell ref="F24:G24"/>
    <mergeCell ref="H24:J24"/>
    <mergeCell ref="O24:P24"/>
    <mergeCell ref="Q24:R24"/>
    <mergeCell ref="B26:E26"/>
    <mergeCell ref="L26:N26"/>
    <mergeCell ref="F26:G26"/>
    <mergeCell ref="H26:J26"/>
    <mergeCell ref="B28:E28"/>
    <mergeCell ref="L28:N28"/>
    <mergeCell ref="S28:U28"/>
    <mergeCell ref="O28:P28"/>
    <mergeCell ref="Q28:R28"/>
    <mergeCell ref="B30:E30"/>
    <mergeCell ref="L30:N30"/>
    <mergeCell ref="S30:U30"/>
    <mergeCell ref="O30:P30"/>
    <mergeCell ref="Q30:R30"/>
    <mergeCell ref="B32:E32"/>
    <mergeCell ref="L32:N32"/>
    <mergeCell ref="S32:U32"/>
    <mergeCell ref="O32:P32"/>
    <mergeCell ref="Q32:R32"/>
    <mergeCell ref="B42:C42"/>
    <mergeCell ref="F66:G66"/>
    <mergeCell ref="H66:J66"/>
    <mergeCell ref="L72:N72"/>
    <mergeCell ref="D49:E49"/>
    <mergeCell ref="N44:N45"/>
    <mergeCell ref="J44:J45"/>
    <mergeCell ref="B44:E48"/>
    <mergeCell ref="F44:G48"/>
    <mergeCell ref="B68:E68"/>
    <mergeCell ref="R56:R57"/>
    <mergeCell ref="S72:U72"/>
    <mergeCell ref="F72:G72"/>
    <mergeCell ref="H72:J72"/>
    <mergeCell ref="F68:G68"/>
    <mergeCell ref="S70:U70"/>
    <mergeCell ref="F70:G70"/>
    <mergeCell ref="H68:J68"/>
    <mergeCell ref="L64:N64"/>
    <mergeCell ref="S64:U64"/>
    <mergeCell ref="H80:J80"/>
    <mergeCell ref="S66:U66"/>
    <mergeCell ref="N46:N47"/>
    <mergeCell ref="R54:R55"/>
    <mergeCell ref="J51:U52"/>
    <mergeCell ref="U46:U47"/>
    <mergeCell ref="S46:T47"/>
    <mergeCell ref="J46:J47"/>
    <mergeCell ref="J54:J55"/>
    <mergeCell ref="N54:N55"/>
    <mergeCell ref="F86:G86"/>
    <mergeCell ref="H86:J86"/>
    <mergeCell ref="L84:N84"/>
    <mergeCell ref="F74:G74"/>
    <mergeCell ref="H74:J74"/>
    <mergeCell ref="L80:N80"/>
    <mergeCell ref="F84:G84"/>
    <mergeCell ref="H84:J84"/>
    <mergeCell ref="L74:N74"/>
    <mergeCell ref="L86:N86"/>
    <mergeCell ref="Q6:R6"/>
    <mergeCell ref="O8:P8"/>
    <mergeCell ref="Q8:R8"/>
    <mergeCell ref="L68:N68"/>
    <mergeCell ref="M56:M57"/>
    <mergeCell ref="O54:P55"/>
    <mergeCell ref="O37:P38"/>
    <mergeCell ref="Q54:Q55"/>
    <mergeCell ref="Q56:Q57"/>
    <mergeCell ref="N48:U49"/>
    <mergeCell ref="B34:E35"/>
    <mergeCell ref="H40:I40"/>
    <mergeCell ref="H42:I42"/>
    <mergeCell ref="K56:L57"/>
    <mergeCell ref="B51:E52"/>
    <mergeCell ref="D42:E42"/>
    <mergeCell ref="J48:J49"/>
    <mergeCell ref="F39:G39"/>
    <mergeCell ref="F41:G41"/>
    <mergeCell ref="B49:C49"/>
    <mergeCell ref="M91:M92"/>
    <mergeCell ref="S84:U84"/>
    <mergeCell ref="S54:T55"/>
    <mergeCell ref="S56:T57"/>
    <mergeCell ref="S91:T92"/>
    <mergeCell ref="O56:P57"/>
    <mergeCell ref="S86:U86"/>
    <mergeCell ref="S74:U74"/>
    <mergeCell ref="S68:U68"/>
    <mergeCell ref="S82:U82"/>
    <mergeCell ref="B91:E94"/>
    <mergeCell ref="M93:M94"/>
    <mergeCell ref="L82:N82"/>
    <mergeCell ref="F82:G82"/>
    <mergeCell ref="J93:J94"/>
    <mergeCell ref="N93:N94"/>
    <mergeCell ref="J91:J92"/>
    <mergeCell ref="N91:N92"/>
    <mergeCell ref="K93:L94"/>
    <mergeCell ref="K91:L92"/>
    <mergeCell ref="U56:U57"/>
    <mergeCell ref="U54:U55"/>
    <mergeCell ref="T59:U59"/>
    <mergeCell ref="O91:P92"/>
    <mergeCell ref="B59:S59"/>
    <mergeCell ref="B64:E64"/>
    <mergeCell ref="B66:E66"/>
    <mergeCell ref="H82:J82"/>
    <mergeCell ref="S80:U80"/>
    <mergeCell ref="F80:G80"/>
    <mergeCell ref="Q91:Q92"/>
    <mergeCell ref="Q93:Q94"/>
    <mergeCell ref="S78:U78"/>
    <mergeCell ref="O82:R82"/>
    <mergeCell ref="R93:R94"/>
    <mergeCell ref="R91:R92"/>
    <mergeCell ref="U93:U94"/>
    <mergeCell ref="U91:U92"/>
    <mergeCell ref="S93:T94"/>
    <mergeCell ref="O93:P94"/>
    <mergeCell ref="S44:T45"/>
    <mergeCell ref="R46:R47"/>
    <mergeCell ref="O44:P45"/>
    <mergeCell ref="U39:U40"/>
    <mergeCell ref="Q44:Q45"/>
    <mergeCell ref="S39:T40"/>
    <mergeCell ref="Q46:Q47"/>
    <mergeCell ref="O39:P40"/>
    <mergeCell ref="U44:U45"/>
    <mergeCell ref="O46:P47"/>
    <mergeCell ref="U37:U38"/>
    <mergeCell ref="S37:T38"/>
    <mergeCell ref="Q37:Q38"/>
    <mergeCell ref="Q39:Q40"/>
    <mergeCell ref="B37:E41"/>
    <mergeCell ref="S61:U62"/>
    <mergeCell ref="B88:E89"/>
    <mergeCell ref="F88:G89"/>
    <mergeCell ref="J88:U89"/>
    <mergeCell ref="B61:E62"/>
    <mergeCell ref="F61:G62"/>
    <mergeCell ref="H44:I48"/>
    <mergeCell ref="N37:N38"/>
    <mergeCell ref="R37:R38"/>
    <mergeCell ref="N39:N40"/>
    <mergeCell ref="R39:R40"/>
    <mergeCell ref="J41:J42"/>
    <mergeCell ref="J37:J38"/>
    <mergeCell ref="K41:L42"/>
    <mergeCell ref="K39:L40"/>
    <mergeCell ref="N41:U42"/>
    <mergeCell ref="M41:M42"/>
    <mergeCell ref="M39:M40"/>
    <mergeCell ref="J39:J40"/>
    <mergeCell ref="B70:E70"/>
    <mergeCell ref="H70:J70"/>
    <mergeCell ref="L70:N70"/>
    <mergeCell ref="B54:E57"/>
    <mergeCell ref="K61:K62"/>
    <mergeCell ref="H61:J62"/>
    <mergeCell ref="N56:N57"/>
    <mergeCell ref="J56:J57"/>
    <mergeCell ref="F64:G64"/>
    <mergeCell ref="H64:J64"/>
    <mergeCell ref="B80:E80"/>
    <mergeCell ref="B82:E82"/>
    <mergeCell ref="B84:E84"/>
    <mergeCell ref="B86:E86"/>
    <mergeCell ref="B72:E72"/>
    <mergeCell ref="B74:E74"/>
    <mergeCell ref="B76:E76"/>
    <mergeCell ref="B78:E78"/>
  </mergeCells>
  <conditionalFormatting sqref="F6:G32 F77:G77 F76 F79:G79 F78 F81:G81 F80 F83:G83 F85:G85 F86 F84 F82 F64:G75">
    <cfRule type="cellIs" priority="71" dxfId="5" operator="equal" stopIfTrue="1">
      <formula>"千葉"</formula>
    </cfRule>
    <cfRule type="cellIs" priority="72" dxfId="4" operator="equal" stopIfTrue="1">
      <formula>"山梨"</formula>
    </cfRule>
    <cfRule type="cellIs" priority="73" dxfId="3" operator="equal" stopIfTrue="1">
      <formula>"群馬"</formula>
    </cfRule>
    <cfRule type="cellIs" priority="74" dxfId="6" operator="equal" stopIfTrue="1">
      <formula>"栃木"</formula>
    </cfRule>
    <cfRule type="cellIs" priority="75" dxfId="7" operator="equal" stopIfTrue="1">
      <formula>"茨城"</formula>
    </cfRule>
    <cfRule type="cellIs" priority="76" dxfId="8" operator="equal" stopIfTrue="1">
      <formula>"埼玉"</formula>
    </cfRule>
    <cfRule type="cellIs" priority="78" dxfId="2" operator="equal" stopIfTrue="1">
      <formula>"東京"</formula>
    </cfRule>
  </conditionalFormatting>
  <conditionalFormatting sqref="F37:G38 F54:G57 F91:G94 F44">
    <cfRule type="cellIs" priority="67" dxfId="2" operator="equal" stopIfTrue="1">
      <formula>"東京"</formula>
    </cfRule>
  </conditionalFormatting>
  <conditionalFormatting sqref="F642 F77:G77 F79:G79 F81:G81 F83:G83 F85:G85 F6 F8 F10 F12 F14 F16 F18 F20 F22 F24 F26 F28 F30 F32 F37 F44 F54 F64:G75 F76 F78 F80 F82 F84 F86 F91">
    <cfRule type="cellIs" priority="77" dxfId="0" operator="equal" stopIfTrue="1">
      <formula>"神奈川"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12" scale="95" r:id="rId1"/>
  <rowBreaks count="1" manualBreakCount="1">
    <brk id="58" max="21" man="1"/>
  </rowBreaks>
  <ignoredErrors>
    <ignoredError sqref="H49 F39 F41 H40 H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80" zoomScaleNormal="80" zoomScalePageLayoutView="0" workbookViewId="0" topLeftCell="A1">
      <selection activeCell="K16" sqref="K16"/>
    </sheetView>
  </sheetViews>
  <sheetFormatPr defaultColWidth="9.00390625" defaultRowHeight="13.5"/>
  <cols>
    <col min="1" max="1" width="3.625" style="684" customWidth="1"/>
    <col min="2" max="2" width="9.75390625" style="684" customWidth="1"/>
    <col min="3" max="3" width="3.00390625" style="684" customWidth="1"/>
    <col min="4" max="4" width="5.50390625" style="684" customWidth="1"/>
    <col min="5" max="5" width="2.625" style="684" customWidth="1"/>
    <col min="6" max="6" width="5.625" style="684" customWidth="1"/>
    <col min="7" max="7" width="2.625" style="684" customWidth="1"/>
    <col min="8" max="8" width="5.625" style="684" customWidth="1"/>
    <col min="9" max="9" width="2.625" style="684" customWidth="1"/>
    <col min="10" max="10" width="5.625" style="684" customWidth="1"/>
    <col min="11" max="11" width="2.625" style="684" customWidth="1"/>
    <col min="12" max="12" width="8.625" style="684" customWidth="1"/>
    <col min="13" max="13" width="2.625" style="684" customWidth="1"/>
    <col min="14" max="14" width="8.625" style="684" customWidth="1"/>
    <col min="15" max="15" width="2.625" style="684" customWidth="1"/>
    <col min="16" max="16" width="10.375" style="684" customWidth="1"/>
    <col min="17" max="17" width="2.625" style="684" customWidth="1"/>
    <col min="18" max="18" width="6.00390625" style="684" customWidth="1"/>
    <col min="19" max="19" width="4.00390625" style="684" customWidth="1"/>
    <col min="20" max="23" width="3.625" style="684" customWidth="1"/>
    <col min="24" max="24" width="7.75390625" style="684" customWidth="1"/>
    <col min="25" max="25" width="3.625" style="684" customWidth="1"/>
    <col min="26" max="28" width="9.00390625" style="684" customWidth="1"/>
    <col min="29" max="29" width="9.00390625" style="685" customWidth="1"/>
    <col min="30" max="16384" width="9.00390625" style="684" customWidth="1"/>
  </cols>
  <sheetData>
    <row r="1" spans="15:25" s="678" customFormat="1" ht="18.75">
      <c r="O1" s="679"/>
      <c r="R1" s="680"/>
      <c r="S1" s="680"/>
      <c r="T1" s="680"/>
      <c r="U1" s="680"/>
      <c r="V1" s="680"/>
      <c r="W1" s="680"/>
      <c r="X1" s="680" t="s">
        <v>49</v>
      </c>
      <c r="Y1" s="680"/>
    </row>
    <row r="2" spans="3:17" s="678" customFormat="1" ht="18" customHeight="1">
      <c r="C2" s="1586" t="s">
        <v>272</v>
      </c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</row>
    <row r="3" spans="15:24" s="681" customFormat="1" ht="20.25" customHeight="1">
      <c r="O3" s="682"/>
      <c r="R3" s="683" t="s">
        <v>80</v>
      </c>
      <c r="S3" s="676">
        <v>27</v>
      </c>
      <c r="T3" s="676" t="s">
        <v>51</v>
      </c>
      <c r="U3" s="46"/>
      <c r="V3" s="681" t="s">
        <v>52</v>
      </c>
      <c r="W3" s="46"/>
      <c r="X3" s="681" t="s">
        <v>50</v>
      </c>
    </row>
    <row r="4" spans="2:29" ht="20.25" customHeight="1">
      <c r="B4" s="681" t="s">
        <v>273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O4" s="685"/>
      <c r="AC4" s="684"/>
    </row>
    <row r="5" spans="2:29" ht="24" customHeight="1">
      <c r="B5" s="681"/>
      <c r="O5" s="685"/>
      <c r="AC5" s="684"/>
    </row>
    <row r="6" spans="3:23" s="678" customFormat="1" ht="30" customHeight="1">
      <c r="C6" s="686"/>
      <c r="D6" s="1588" t="s">
        <v>42</v>
      </c>
      <c r="E6" s="1588"/>
      <c r="F6" s="1588"/>
      <c r="G6" s="1588"/>
      <c r="H6" s="1588"/>
      <c r="I6" s="686"/>
      <c r="J6" s="1589">
        <f>'入力フォーム 男子'!D11</f>
        <v>0</v>
      </c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686"/>
    </row>
    <row r="7" spans="3:23" s="678" customFormat="1" ht="30" customHeight="1">
      <c r="C7" s="687"/>
      <c r="D7" s="1598" t="s">
        <v>13</v>
      </c>
      <c r="E7" s="1598"/>
      <c r="F7" s="1598"/>
      <c r="G7" s="1598"/>
      <c r="H7" s="1598"/>
      <c r="I7" s="688"/>
      <c r="J7" s="1590">
        <f>'入力フォーム 男子'!D12</f>
        <v>0</v>
      </c>
      <c r="K7" s="1590"/>
      <c r="L7" s="1590"/>
      <c r="M7" s="1590"/>
      <c r="N7" s="1590"/>
      <c r="O7" s="1590"/>
      <c r="P7" s="1590"/>
      <c r="Q7" s="1590"/>
      <c r="R7" s="1590"/>
      <c r="S7" s="1590"/>
      <c r="T7" s="1590"/>
      <c r="U7" s="1590"/>
      <c r="V7" s="1590"/>
      <c r="W7" s="687"/>
    </row>
    <row r="8" spans="3:23" s="678" customFormat="1" ht="30" customHeight="1">
      <c r="C8" s="687"/>
      <c r="D8" s="1598" t="s">
        <v>43</v>
      </c>
      <c r="E8" s="1598"/>
      <c r="F8" s="1598"/>
      <c r="G8" s="1598"/>
      <c r="H8" s="1598"/>
      <c r="I8" s="688"/>
      <c r="J8" s="1591"/>
      <c r="K8" s="1591"/>
      <c r="L8" s="1591"/>
      <c r="M8" s="1591"/>
      <c r="N8" s="1591"/>
      <c r="O8" s="1591"/>
      <c r="P8" s="1591"/>
      <c r="Q8" s="1591"/>
      <c r="R8" s="1591"/>
      <c r="S8" s="1591"/>
      <c r="T8" s="1591"/>
      <c r="U8" s="1591"/>
      <c r="V8" s="1591"/>
      <c r="W8" s="687"/>
    </row>
    <row r="9" spans="3:23" s="678" customFormat="1" ht="30" customHeight="1">
      <c r="C9" s="687"/>
      <c r="D9" s="1598" t="s">
        <v>18</v>
      </c>
      <c r="E9" s="1598"/>
      <c r="F9" s="1598"/>
      <c r="G9" s="1598"/>
      <c r="H9" s="1598"/>
      <c r="I9" s="687"/>
      <c r="J9" s="1591"/>
      <c r="K9" s="1591"/>
      <c r="L9" s="1591"/>
      <c r="M9" s="1591"/>
      <c r="N9" s="1591"/>
      <c r="O9" s="1591"/>
      <c r="P9" s="1591"/>
      <c r="Q9" s="1591"/>
      <c r="R9" s="1591"/>
      <c r="S9" s="1591"/>
      <c r="T9" s="1591"/>
      <c r="U9" s="1591"/>
      <c r="V9" s="1591"/>
      <c r="W9" s="687"/>
    </row>
    <row r="10" spans="3:24" s="678" customFormat="1" ht="30" customHeight="1">
      <c r="C10" s="687"/>
      <c r="D10" s="1598" t="s">
        <v>75</v>
      </c>
      <c r="E10" s="1598"/>
      <c r="F10" s="1598"/>
      <c r="G10" s="1598"/>
      <c r="H10" s="1598"/>
      <c r="I10" s="687"/>
      <c r="J10" s="1599">
        <f>'入力フォーム 男子'!H12</f>
        <v>0</v>
      </c>
      <c r="K10" s="1599"/>
      <c r="L10" s="1599"/>
      <c r="M10" s="1599"/>
      <c r="N10" s="1599"/>
      <c r="O10" s="1599"/>
      <c r="P10" s="1599"/>
      <c r="Q10" s="1599"/>
      <c r="R10" s="1599"/>
      <c r="S10" s="1599"/>
      <c r="T10" s="1599"/>
      <c r="U10" s="1599"/>
      <c r="V10" s="1599"/>
      <c r="W10" s="687"/>
      <c r="X10" s="689"/>
    </row>
    <row r="11" spans="2:17" s="678" customFormat="1" ht="22.5" customHeight="1">
      <c r="B11" s="690"/>
      <c r="C11" s="690"/>
      <c r="D11" s="690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</row>
    <row r="12" spans="2:24" s="678" customFormat="1" ht="45.75" customHeight="1">
      <c r="B12" s="1587" t="s">
        <v>19</v>
      </c>
      <c r="C12" s="1587"/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</row>
    <row r="13" ht="14.25" thickBot="1"/>
    <row r="14" spans="2:27" ht="45" customHeight="1">
      <c r="B14" s="1573" t="s">
        <v>41</v>
      </c>
      <c r="C14" s="1574"/>
      <c r="D14" s="1545" t="s">
        <v>31</v>
      </c>
      <c r="E14" s="1545"/>
      <c r="F14" s="1545"/>
      <c r="G14" s="1545"/>
      <c r="H14" s="1545" t="s">
        <v>33</v>
      </c>
      <c r="I14" s="1545"/>
      <c r="J14" s="1545"/>
      <c r="K14" s="1545"/>
      <c r="L14" s="1545" t="s">
        <v>34</v>
      </c>
      <c r="M14" s="1545"/>
      <c r="N14" s="1545"/>
      <c r="O14" s="1545"/>
      <c r="P14" s="1545"/>
      <c r="Q14" s="1545"/>
      <c r="R14" s="1577" t="s">
        <v>39</v>
      </c>
      <c r="S14" s="1578"/>
      <c r="T14" s="1578"/>
      <c r="U14" s="1578"/>
      <c r="V14" s="1578"/>
      <c r="W14" s="1578"/>
      <c r="X14" s="1579"/>
      <c r="AA14" s="692"/>
    </row>
    <row r="15" spans="2:24" ht="26.25" customHeight="1" thickBot="1">
      <c r="B15" s="1575"/>
      <c r="C15" s="1576"/>
      <c r="D15" s="1544" t="s">
        <v>32</v>
      </c>
      <c r="E15" s="1544"/>
      <c r="F15" s="1544" t="s">
        <v>30</v>
      </c>
      <c r="G15" s="1544"/>
      <c r="H15" s="1544" t="s">
        <v>32</v>
      </c>
      <c r="I15" s="1544"/>
      <c r="J15" s="1544" t="s">
        <v>30</v>
      </c>
      <c r="K15" s="1544"/>
      <c r="L15" s="1544" t="s">
        <v>32</v>
      </c>
      <c r="M15" s="1544"/>
      <c r="N15" s="1544" t="s">
        <v>30</v>
      </c>
      <c r="O15" s="1544"/>
      <c r="P15" s="1592" t="s">
        <v>35</v>
      </c>
      <c r="Q15" s="1593"/>
      <c r="R15" s="1594">
        <v>11880</v>
      </c>
      <c r="S15" s="1595"/>
      <c r="T15" s="1595"/>
      <c r="U15" s="1596" t="s">
        <v>146</v>
      </c>
      <c r="V15" s="1596"/>
      <c r="W15" s="1596"/>
      <c r="X15" s="1597"/>
    </row>
    <row r="16" spans="2:24" ht="45" customHeight="1">
      <c r="B16" s="694">
        <v>42160</v>
      </c>
      <c r="C16" s="695" t="s">
        <v>28</v>
      </c>
      <c r="D16" s="47"/>
      <c r="E16" s="696" t="s">
        <v>24</v>
      </c>
      <c r="F16" s="47"/>
      <c r="G16" s="696" t="s">
        <v>24</v>
      </c>
      <c r="H16" s="47"/>
      <c r="I16" s="696" t="s">
        <v>24</v>
      </c>
      <c r="J16" s="47"/>
      <c r="K16" s="696" t="s">
        <v>24</v>
      </c>
      <c r="L16" s="58">
        <f>D16+H16</f>
        <v>0</v>
      </c>
      <c r="M16" s="696" t="s">
        <v>24</v>
      </c>
      <c r="N16" s="54">
        <f>F16+J16</f>
        <v>0</v>
      </c>
      <c r="O16" s="696" t="s">
        <v>24</v>
      </c>
      <c r="P16" s="50">
        <f>L16+N16</f>
        <v>0</v>
      </c>
      <c r="Q16" s="696" t="s">
        <v>24</v>
      </c>
      <c r="R16" s="1580">
        <f>IF(P16=0,"",$R$15*P16)</f>
      </c>
      <c r="S16" s="1581"/>
      <c r="T16" s="1581"/>
      <c r="U16" s="1581"/>
      <c r="V16" s="1581"/>
      <c r="W16" s="1581"/>
      <c r="X16" s="62">
        <f>IF(P16=0,"","円")</f>
      </c>
    </row>
    <row r="17" spans="2:24" ht="45" customHeight="1">
      <c r="B17" s="697">
        <v>42161</v>
      </c>
      <c r="C17" s="698" t="s">
        <v>29</v>
      </c>
      <c r="D17" s="48"/>
      <c r="E17" s="699" t="s">
        <v>24</v>
      </c>
      <c r="F17" s="48"/>
      <c r="G17" s="699" t="s">
        <v>24</v>
      </c>
      <c r="H17" s="48"/>
      <c r="I17" s="699" t="s">
        <v>24</v>
      </c>
      <c r="J17" s="48"/>
      <c r="K17" s="699" t="s">
        <v>24</v>
      </c>
      <c r="L17" s="59">
        <f>D17+H17</f>
        <v>0</v>
      </c>
      <c r="M17" s="699" t="s">
        <v>24</v>
      </c>
      <c r="N17" s="55">
        <f>F17+J17</f>
        <v>0</v>
      </c>
      <c r="O17" s="699" t="s">
        <v>24</v>
      </c>
      <c r="P17" s="51">
        <f>L17+N17</f>
        <v>0</v>
      </c>
      <c r="Q17" s="699" t="s">
        <v>24</v>
      </c>
      <c r="R17" s="1549">
        <f>IF(P17=0,"",$R$15*P17)</f>
      </c>
      <c r="S17" s="1550"/>
      <c r="T17" s="1550"/>
      <c r="U17" s="1550"/>
      <c r="V17" s="1550"/>
      <c r="W17" s="1550"/>
      <c r="X17" s="63">
        <f>IF(P17=0,"","円")</f>
      </c>
    </row>
    <row r="18" spans="2:24" ht="45" customHeight="1" thickBot="1">
      <c r="B18" s="700">
        <v>42162</v>
      </c>
      <c r="C18" s="693" t="s">
        <v>50</v>
      </c>
      <c r="D18" s="49"/>
      <c r="E18" s="701" t="s">
        <v>24</v>
      </c>
      <c r="F18" s="49"/>
      <c r="G18" s="701" t="s">
        <v>24</v>
      </c>
      <c r="H18" s="49"/>
      <c r="I18" s="701" t="s">
        <v>24</v>
      </c>
      <c r="J18" s="49"/>
      <c r="K18" s="701" t="s">
        <v>24</v>
      </c>
      <c r="L18" s="60">
        <f>D18+H18</f>
        <v>0</v>
      </c>
      <c r="M18" s="701" t="s">
        <v>24</v>
      </c>
      <c r="N18" s="56">
        <f>F18+J18</f>
        <v>0</v>
      </c>
      <c r="O18" s="701" t="s">
        <v>24</v>
      </c>
      <c r="P18" s="52">
        <f>L18+N18</f>
        <v>0</v>
      </c>
      <c r="Q18" s="701" t="s">
        <v>24</v>
      </c>
      <c r="R18" s="1549">
        <f>IF(P18=0,"",$R$15*P18)</f>
      </c>
      <c r="S18" s="1550"/>
      <c r="T18" s="1550"/>
      <c r="U18" s="1550"/>
      <c r="V18" s="1550"/>
      <c r="W18" s="1550"/>
      <c r="X18" s="63">
        <f>IF(P18=0,"","円")</f>
      </c>
    </row>
    <row r="19" spans="2:24" ht="51.75" customHeight="1" thickBot="1" thickTop="1">
      <c r="B19" s="702"/>
      <c r="H19" s="1582" t="s">
        <v>40</v>
      </c>
      <c r="I19" s="1583"/>
      <c r="J19" s="1583"/>
      <c r="K19" s="1584"/>
      <c r="L19" s="61">
        <f>SUM(L16:L18)</f>
        <v>0</v>
      </c>
      <c r="M19" s="703" t="s">
        <v>24</v>
      </c>
      <c r="N19" s="57">
        <f>SUM(N16:N18)</f>
        <v>0</v>
      </c>
      <c r="O19" s="703" t="s">
        <v>24</v>
      </c>
      <c r="P19" s="53">
        <f>SUM(P16:P18)</f>
        <v>0</v>
      </c>
      <c r="Q19" s="704" t="s">
        <v>24</v>
      </c>
      <c r="R19" s="1551">
        <f>IF(P19=0,"",$R$15*P19)</f>
      </c>
      <c r="S19" s="1552"/>
      <c r="T19" s="1552"/>
      <c r="U19" s="1552"/>
      <c r="V19" s="1552"/>
      <c r="W19" s="1552"/>
      <c r="X19" s="64">
        <f>IF(P19=0,"","円")</f>
      </c>
    </row>
    <row r="20" ht="13.5">
      <c r="B20" s="702"/>
    </row>
    <row r="21" spans="1:24" ht="24.75" customHeight="1">
      <c r="A21" s="684" t="s">
        <v>0</v>
      </c>
      <c r="B21" s="1585" t="s">
        <v>74</v>
      </c>
      <c r="C21" s="1585"/>
      <c r="D21" s="1585"/>
      <c r="E21" s="1585"/>
      <c r="F21" s="1585"/>
      <c r="G21" s="1585"/>
      <c r="H21" s="1585"/>
      <c r="I21" s="1585"/>
      <c r="J21" s="1585"/>
      <c r="K21" s="1585"/>
      <c r="L21" s="1585"/>
      <c r="M21" s="1585"/>
      <c r="N21" s="1585"/>
      <c r="O21" s="1585"/>
      <c r="P21" s="1585"/>
      <c r="Q21" s="1585"/>
      <c r="R21" s="1585"/>
      <c r="S21" s="1585"/>
      <c r="T21" s="1585"/>
      <c r="U21" s="1585"/>
      <c r="V21" s="1585"/>
      <c r="W21" s="1585"/>
      <c r="X21" s="1585"/>
    </row>
    <row r="22" spans="2:24" ht="24.75" customHeight="1">
      <c r="B22" s="716" t="s">
        <v>152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</row>
    <row r="23" spans="1:24" ht="24.75" customHeight="1">
      <c r="A23" s="684" t="s">
        <v>0</v>
      </c>
      <c r="B23" s="706" t="s">
        <v>45</v>
      </c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</row>
    <row r="24" ht="24.75" customHeight="1">
      <c r="B24" s="702"/>
    </row>
    <row r="25" ht="24.75" customHeight="1" thickBot="1">
      <c r="B25" s="702"/>
    </row>
    <row r="26" spans="2:24" s="681" customFormat="1" ht="34.5" customHeight="1" thickBot="1">
      <c r="B26" s="1542" t="s">
        <v>16</v>
      </c>
      <c r="C26" s="1543"/>
      <c r="D26" s="1543"/>
      <c r="E26" s="1543"/>
      <c r="F26" s="1543"/>
      <c r="G26" s="1543"/>
      <c r="H26" s="707"/>
      <c r="I26" s="677"/>
      <c r="J26" s="65" t="s">
        <v>81</v>
      </c>
      <c r="K26" s="677" t="s">
        <v>83</v>
      </c>
      <c r="L26" s="65" t="s">
        <v>82</v>
      </c>
      <c r="M26" s="677"/>
      <c r="N26" s="1553"/>
      <c r="O26" s="1553"/>
      <c r="P26" s="708" t="s">
        <v>36</v>
      </c>
      <c r="R26" s="1546" t="s">
        <v>151</v>
      </c>
      <c r="S26" s="1546"/>
      <c r="T26" s="1546"/>
      <c r="U26" s="1546"/>
      <c r="V26" s="1546"/>
      <c r="W26" s="1546"/>
      <c r="X26" s="1546"/>
    </row>
    <row r="27" spans="2:24" s="709" customFormat="1" ht="34.5" customHeight="1">
      <c r="B27" s="1569" t="s">
        <v>79</v>
      </c>
      <c r="C27" s="1570"/>
      <c r="D27" s="1570"/>
      <c r="E27" s="1570"/>
      <c r="F27" s="1570"/>
      <c r="G27" s="1570"/>
      <c r="H27" s="1571" t="s">
        <v>44</v>
      </c>
      <c r="I27" s="1571"/>
      <c r="J27" s="1571"/>
      <c r="K27" s="1571"/>
      <c r="L27" s="1571"/>
      <c r="M27" s="1571"/>
      <c r="N27" s="1571"/>
      <c r="O27" s="1571"/>
      <c r="P27" s="1571"/>
      <c r="Q27" s="1572"/>
      <c r="R27" s="710"/>
      <c r="S27" s="710" t="s">
        <v>35</v>
      </c>
      <c r="T27" s="1548"/>
      <c r="U27" s="1548"/>
      <c r="V27" s="1547" t="s">
        <v>76</v>
      </c>
      <c r="W27" s="1547"/>
      <c r="X27" s="708"/>
    </row>
    <row r="28" spans="2:24" s="681" customFormat="1" ht="48" customHeight="1">
      <c r="B28" s="1561" t="s">
        <v>17</v>
      </c>
      <c r="C28" s="1562"/>
      <c r="D28" s="1562"/>
      <c r="E28" s="1562"/>
      <c r="F28" s="1562"/>
      <c r="G28" s="1562"/>
      <c r="H28" s="1566" t="s">
        <v>37</v>
      </c>
      <c r="I28" s="1559"/>
      <c r="J28" s="1567"/>
      <c r="K28" s="1568"/>
      <c r="L28" s="1568"/>
      <c r="M28" s="1568"/>
      <c r="N28" s="1568"/>
      <c r="O28" s="1568"/>
      <c r="P28" s="1559" t="s">
        <v>77</v>
      </c>
      <c r="Q28" s="1563"/>
      <c r="R28" s="1564"/>
      <c r="S28" s="1564"/>
      <c r="T28" s="1564"/>
      <c r="U28" s="1564"/>
      <c r="V28" s="1564"/>
      <c r="W28" s="1564"/>
      <c r="X28" s="1565"/>
    </row>
    <row r="29" spans="2:24" s="681" customFormat="1" ht="46.5" customHeight="1">
      <c r="B29" s="1561"/>
      <c r="C29" s="1562"/>
      <c r="D29" s="1562"/>
      <c r="E29" s="1562"/>
      <c r="F29" s="1562"/>
      <c r="G29" s="1562"/>
      <c r="H29" s="1559" t="s">
        <v>38</v>
      </c>
      <c r="I29" s="1560"/>
      <c r="J29" s="1567"/>
      <c r="K29" s="1568"/>
      <c r="L29" s="1568"/>
      <c r="M29" s="1568"/>
      <c r="N29" s="1568"/>
      <c r="O29" s="1568"/>
      <c r="P29" s="1559" t="s">
        <v>55</v>
      </c>
      <c r="Q29" s="1563"/>
      <c r="R29" s="1564"/>
      <c r="S29" s="1564"/>
      <c r="T29" s="1564"/>
      <c r="U29" s="1564"/>
      <c r="V29" s="1564"/>
      <c r="W29" s="1564"/>
      <c r="X29" s="1565"/>
    </row>
    <row r="30" spans="2:24" s="681" customFormat="1" ht="120.75" customHeight="1" thickBot="1">
      <c r="B30" s="1554" t="s">
        <v>78</v>
      </c>
      <c r="C30" s="1555"/>
      <c r="D30" s="1555"/>
      <c r="E30" s="1555"/>
      <c r="F30" s="1555"/>
      <c r="G30" s="1555"/>
      <c r="H30" s="1556"/>
      <c r="I30" s="1557"/>
      <c r="J30" s="1557"/>
      <c r="K30" s="1557"/>
      <c r="L30" s="1557"/>
      <c r="M30" s="1557"/>
      <c r="N30" s="1557"/>
      <c r="O30" s="1557"/>
      <c r="P30" s="1557"/>
      <c r="Q30" s="1557"/>
      <c r="R30" s="1557"/>
      <c r="S30" s="1557"/>
      <c r="T30" s="1557"/>
      <c r="U30" s="1557"/>
      <c r="V30" s="1557"/>
      <c r="W30" s="1557"/>
      <c r="X30" s="1558"/>
    </row>
    <row r="31" ht="13.5">
      <c r="B31" s="702"/>
    </row>
    <row r="32" ht="13.5">
      <c r="B32" s="702"/>
    </row>
    <row r="33" ht="13.5">
      <c r="B33" s="702"/>
    </row>
  </sheetData>
  <sheetProtection selectLockedCells="1"/>
  <mergeCells count="50">
    <mergeCell ref="D7:H7"/>
    <mergeCell ref="D8:H8"/>
    <mergeCell ref="J9:V9"/>
    <mergeCell ref="J10:V10"/>
    <mergeCell ref="D9:H9"/>
    <mergeCell ref="D10:H10"/>
    <mergeCell ref="C2:Q2"/>
    <mergeCell ref="B12:X12"/>
    <mergeCell ref="L15:M15"/>
    <mergeCell ref="N15:O15"/>
    <mergeCell ref="D14:G14"/>
    <mergeCell ref="D6:H6"/>
    <mergeCell ref="J6:V6"/>
    <mergeCell ref="J7:V7"/>
    <mergeCell ref="J8:V8"/>
    <mergeCell ref="P15:Q15"/>
    <mergeCell ref="B27:G27"/>
    <mergeCell ref="H27:Q27"/>
    <mergeCell ref="B14:C15"/>
    <mergeCell ref="J29:O29"/>
    <mergeCell ref="H19:K19"/>
    <mergeCell ref="B21:X21"/>
    <mergeCell ref="H14:K14"/>
    <mergeCell ref="R15:T15"/>
    <mergeCell ref="U15:X15"/>
    <mergeCell ref="D15:E15"/>
    <mergeCell ref="B30:G30"/>
    <mergeCell ref="H30:X30"/>
    <mergeCell ref="H29:I29"/>
    <mergeCell ref="B28:G29"/>
    <mergeCell ref="P29:Q29"/>
    <mergeCell ref="R28:X28"/>
    <mergeCell ref="H28:I28"/>
    <mergeCell ref="J28:O28"/>
    <mergeCell ref="P28:Q28"/>
    <mergeCell ref="R29:X29"/>
    <mergeCell ref="V27:W27"/>
    <mergeCell ref="T27:U27"/>
    <mergeCell ref="R18:W18"/>
    <mergeCell ref="R19:W19"/>
    <mergeCell ref="B26:G26"/>
    <mergeCell ref="F15:G15"/>
    <mergeCell ref="L14:Q14"/>
    <mergeCell ref="R26:X26"/>
    <mergeCell ref="N26:O26"/>
    <mergeCell ref="R17:W17"/>
    <mergeCell ref="R14:X14"/>
    <mergeCell ref="R16:W16"/>
    <mergeCell ref="H15:I15"/>
    <mergeCell ref="J15:K15"/>
  </mergeCells>
  <dataValidations count="2">
    <dataValidation allowBlank="1" showInputMessage="1" showErrorMessage="1" imeMode="hiragana" sqref="J8:V9 H30:X30 J28:O28"/>
    <dataValidation allowBlank="1" showInputMessage="1" showErrorMessage="1" imeMode="halfAlpha" sqref="D16:D18 F16:F18 H16:H18 J16:J18 U3 W3 R28:X28 T27:U27 N26:O26"/>
  </dataValidations>
  <printOptions/>
  <pageMargins left="0.4330708661417323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3:BQ47"/>
  <sheetViews>
    <sheetView zoomScalePageLayoutView="0" workbookViewId="0" topLeftCell="AR1">
      <selection activeCell="F7" sqref="F7"/>
    </sheetView>
  </sheetViews>
  <sheetFormatPr defaultColWidth="9.00390625" defaultRowHeight="13.5"/>
  <cols>
    <col min="1" max="1" width="1.625" style="215" customWidth="1"/>
    <col min="2" max="2" width="3.625" style="215" customWidth="1"/>
    <col min="3" max="3" width="4.125" style="215" customWidth="1"/>
    <col min="4" max="4" width="3.625" style="215" customWidth="1"/>
    <col min="5" max="5" width="7.625" style="215" customWidth="1"/>
    <col min="6" max="7" width="8.625" style="215" customWidth="1"/>
    <col min="8" max="8" width="9.625" style="215" customWidth="1"/>
    <col min="9" max="9" width="9.625" style="448" customWidth="1"/>
    <col min="10" max="23" width="3.125" style="215" customWidth="1"/>
    <col min="24" max="25" width="5.625" style="215" customWidth="1"/>
    <col min="26" max="26" width="3.625" style="215" customWidth="1"/>
    <col min="27" max="40" width="5.625" style="215" customWidth="1"/>
    <col min="41" max="41" width="3.625" style="215" customWidth="1"/>
    <col min="42" max="49" width="5.625" style="215" customWidth="1"/>
    <col min="50" max="50" width="3.625" style="215" customWidth="1"/>
    <col min="51" max="51" width="1.625" style="215" customWidth="1"/>
    <col min="52" max="52" width="4.625" style="214" customWidth="1"/>
    <col min="53" max="53" width="1.625" style="215" customWidth="1"/>
    <col min="54" max="54" width="12.625" style="216" customWidth="1"/>
    <col min="55" max="67" width="4.625" style="217" customWidth="1"/>
    <col min="68" max="69" width="4.625" style="218" customWidth="1"/>
    <col min="70" max="16384" width="9.00390625" style="215" customWidth="1"/>
  </cols>
  <sheetData>
    <row r="3" spans="2:69" ht="12">
      <c r="B3" s="219"/>
      <c r="C3" s="219"/>
      <c r="D3" s="219"/>
      <c r="E3" s="220"/>
      <c r="F3" s="221"/>
      <c r="G3" s="222"/>
      <c r="H3" s="223" t="s">
        <v>53</v>
      </c>
      <c r="I3" s="224"/>
      <c r="J3" s="1600" t="s">
        <v>132</v>
      </c>
      <c r="K3" s="1601"/>
      <c r="L3" s="1600" t="s">
        <v>133</v>
      </c>
      <c r="M3" s="1601"/>
      <c r="N3" s="1600" t="s">
        <v>134</v>
      </c>
      <c r="O3" s="1601"/>
      <c r="P3" s="1600" t="s">
        <v>135</v>
      </c>
      <c r="Q3" s="1601"/>
      <c r="R3" s="1600" t="s">
        <v>136</v>
      </c>
      <c r="S3" s="1601"/>
      <c r="T3" s="1600" t="s">
        <v>137</v>
      </c>
      <c r="U3" s="1601"/>
      <c r="V3" s="1600" t="s">
        <v>138</v>
      </c>
      <c r="W3" s="1601"/>
      <c r="X3" s="1600" t="s">
        <v>92</v>
      </c>
      <c r="Y3" s="1601"/>
      <c r="Z3" s="225"/>
      <c r="AA3" s="1600" t="s">
        <v>139</v>
      </c>
      <c r="AB3" s="1605"/>
      <c r="AC3" s="1605"/>
      <c r="AD3" s="1605"/>
      <c r="AE3" s="1605"/>
      <c r="AF3" s="1605"/>
      <c r="AG3" s="1601"/>
      <c r="AH3" s="1600" t="s">
        <v>140</v>
      </c>
      <c r="AI3" s="1605"/>
      <c r="AJ3" s="1605"/>
      <c r="AK3" s="1605"/>
      <c r="AL3" s="1605"/>
      <c r="AM3" s="1605"/>
      <c r="AN3" s="1606"/>
      <c r="AO3" s="225"/>
      <c r="AP3" s="1611" t="s">
        <v>141</v>
      </c>
      <c r="AQ3" s="1605"/>
      <c r="AR3" s="1605"/>
      <c r="AS3" s="1605"/>
      <c r="AT3" s="1605"/>
      <c r="AU3" s="1601"/>
      <c r="AV3" s="1600" t="s">
        <v>92</v>
      </c>
      <c r="AW3" s="1601"/>
      <c r="AX3" s="226"/>
      <c r="AZ3" s="1629"/>
      <c r="BA3" s="1632"/>
      <c r="BB3" s="1635"/>
      <c r="BC3" s="1638" t="s">
        <v>172</v>
      </c>
      <c r="BD3" s="1639"/>
      <c r="BE3" s="1639"/>
      <c r="BF3" s="1639"/>
      <c r="BG3" s="1639"/>
      <c r="BH3" s="1639"/>
      <c r="BI3" s="1639"/>
      <c r="BJ3" s="1639"/>
      <c r="BK3" s="1639"/>
      <c r="BL3" s="1640"/>
      <c r="BM3" s="1641" t="s">
        <v>173</v>
      </c>
      <c r="BN3" s="1642"/>
      <c r="BO3" s="1643" t="s">
        <v>174</v>
      </c>
      <c r="BP3" s="1639"/>
      <c r="BQ3" s="1644"/>
    </row>
    <row r="4" spans="2:69" ht="12">
      <c r="B4" s="219"/>
      <c r="C4" s="219"/>
      <c r="D4" s="219"/>
      <c r="E4" s="220"/>
      <c r="F4" s="221"/>
      <c r="G4" s="222"/>
      <c r="H4" s="223"/>
      <c r="I4" s="224"/>
      <c r="J4" s="227"/>
      <c r="K4" s="228"/>
      <c r="L4" s="227"/>
      <c r="M4" s="228"/>
      <c r="N4" s="227"/>
      <c r="O4" s="228"/>
      <c r="P4" s="227"/>
      <c r="Q4" s="228"/>
      <c r="R4" s="227"/>
      <c r="S4" s="228"/>
      <c r="T4" s="227"/>
      <c r="U4" s="228"/>
      <c r="V4" s="227"/>
      <c r="W4" s="228"/>
      <c r="X4" s="229">
        <f>'入力フォーム 男子'!N46</f>
        <v>0</v>
      </c>
      <c r="Y4" s="230">
        <f>'入力フォーム 男子'!N47</f>
        <v>0</v>
      </c>
      <c r="Z4" s="225"/>
      <c r="AA4" s="229">
        <f>'入力フォーム 男子'!N32</f>
        <v>0</v>
      </c>
      <c r="AB4" s="231">
        <f>'入力フォーム 男子'!N33</f>
        <v>0</v>
      </c>
      <c r="AC4" s="231">
        <f>'入力フォーム 男子'!N34</f>
        <v>0</v>
      </c>
      <c r="AD4" s="232">
        <f>'入力フォーム 男子'!N35</f>
        <v>0</v>
      </c>
      <c r="AE4" s="231">
        <f>'入力フォーム 男子'!N36</f>
        <v>0</v>
      </c>
      <c r="AF4" s="231">
        <f>'入力フォーム 男子'!N37</f>
        <v>0</v>
      </c>
      <c r="AG4" s="230">
        <f>'入力フォーム 男子'!N38</f>
        <v>0</v>
      </c>
      <c r="AH4" s="229">
        <f>'入力フォーム 男子'!N39</f>
        <v>0</v>
      </c>
      <c r="AI4" s="231">
        <f>'入力フォーム 男子'!N40</f>
        <v>0</v>
      </c>
      <c r="AJ4" s="231">
        <f>'入力フォーム 男子'!N41</f>
        <v>0</v>
      </c>
      <c r="AK4" s="231">
        <f>'入力フォーム 男子'!N42</f>
        <v>0</v>
      </c>
      <c r="AL4" s="232">
        <f>'入力フォーム 男子'!N43</f>
        <v>0</v>
      </c>
      <c r="AM4" s="231">
        <f>'入力フォーム 男子'!N44</f>
        <v>0</v>
      </c>
      <c r="AN4" s="233">
        <f>'入力フォーム 男子'!N45</f>
        <v>0</v>
      </c>
      <c r="AO4" s="234"/>
      <c r="AP4" s="235">
        <f>'入力フォーム 男子'!N48</f>
        <v>0</v>
      </c>
      <c r="AQ4" s="236">
        <f>'入力フォーム 男子'!N49</f>
        <v>0</v>
      </c>
      <c r="AR4" s="236">
        <f>'入力フォーム 男子'!N50</f>
        <v>0</v>
      </c>
      <c r="AS4" s="236">
        <f>'入力フォーム 男子'!N51</f>
        <v>0</v>
      </c>
      <c r="AT4" s="236">
        <f>'入力フォーム 男子'!N52</f>
        <v>0</v>
      </c>
      <c r="AU4" s="236">
        <f>'入力フォーム 男子'!N53</f>
        <v>0</v>
      </c>
      <c r="AV4" s="237">
        <f>'入力フォーム 男子'!N54</f>
        <v>0</v>
      </c>
      <c r="AW4" s="237">
        <f>'入力フォーム 男子'!N55</f>
        <v>0</v>
      </c>
      <c r="AX4" s="238"/>
      <c r="AZ4" s="1630"/>
      <c r="BA4" s="1633"/>
      <c r="BB4" s="1636"/>
      <c r="BC4" s="1613" t="s">
        <v>169</v>
      </c>
      <c r="BD4" s="1614"/>
      <c r="BE4" s="1614"/>
      <c r="BF4" s="1614"/>
      <c r="BG4" s="1614"/>
      <c r="BH4" s="1614"/>
      <c r="BI4" s="1615"/>
      <c r="BJ4" s="1616" t="s">
        <v>170</v>
      </c>
      <c r="BK4" s="1617"/>
      <c r="BL4" s="1618" t="s">
        <v>92</v>
      </c>
      <c r="BM4" s="1620" t="s">
        <v>175</v>
      </c>
      <c r="BN4" s="1622" t="s">
        <v>92</v>
      </c>
      <c r="BO4" s="1624" t="s">
        <v>172</v>
      </c>
      <c r="BP4" s="1617"/>
      <c r="BQ4" s="449" t="s">
        <v>176</v>
      </c>
    </row>
    <row r="5" spans="2:69" s="218" customFormat="1" ht="12">
      <c r="B5" s="239"/>
      <c r="C5" s="239"/>
      <c r="D5" s="240"/>
      <c r="E5" s="241"/>
      <c r="F5" s="242"/>
      <c r="G5" s="243"/>
      <c r="H5" s="244"/>
      <c r="I5" s="245"/>
      <c r="J5" s="246"/>
      <c r="K5" s="247"/>
      <c r="L5" s="246"/>
      <c r="M5" s="247"/>
      <c r="N5" s="246"/>
      <c r="O5" s="247"/>
      <c r="P5" s="246"/>
      <c r="Q5" s="247"/>
      <c r="R5" s="246"/>
      <c r="S5" s="247"/>
      <c r="T5" s="246"/>
      <c r="U5" s="247"/>
      <c r="V5" s="246"/>
      <c r="W5" s="247"/>
      <c r="X5" s="248">
        <f>'入力フォーム 男子'!K46</f>
        <v>0</v>
      </c>
      <c r="Y5" s="249">
        <f>'入力フォーム 男子'!K47</f>
        <v>0</v>
      </c>
      <c r="Z5" s="250"/>
      <c r="AA5" s="251">
        <f>'入力フォーム 男子'!K32</f>
        <v>0</v>
      </c>
      <c r="AB5" s="252">
        <f>'入力フォーム 男子'!K33</f>
        <v>0</v>
      </c>
      <c r="AC5" s="252">
        <f>'入力フォーム 男子'!K34</f>
        <v>0</v>
      </c>
      <c r="AD5" s="252">
        <f>'入力フォーム 男子'!K35</f>
        <v>0</v>
      </c>
      <c r="AE5" s="252">
        <f>'入力フォーム 男子'!K36</f>
        <v>0</v>
      </c>
      <c r="AF5" s="252">
        <f>'入力フォーム 男子'!K37</f>
        <v>0</v>
      </c>
      <c r="AG5" s="253">
        <f>'入力フォーム 男子'!K38</f>
        <v>0</v>
      </c>
      <c r="AH5" s="251">
        <f>'入力フォーム 男子'!K39</f>
        <v>0</v>
      </c>
      <c r="AI5" s="252">
        <f>'入力フォーム 男子'!K40</f>
        <v>0</v>
      </c>
      <c r="AJ5" s="252">
        <f>'入力フォーム 男子'!K41</f>
        <v>0</v>
      </c>
      <c r="AK5" s="252">
        <f>'入力フォーム 男子'!K42</f>
        <v>0</v>
      </c>
      <c r="AL5" s="252">
        <f>'入力フォーム 男子'!K43</f>
        <v>0</v>
      </c>
      <c r="AM5" s="252">
        <f>'入力フォーム 男子'!K44</f>
        <v>0</v>
      </c>
      <c r="AN5" s="254">
        <f>'入力フォーム 男子'!K45</f>
        <v>0</v>
      </c>
      <c r="AO5" s="255"/>
      <c r="AP5" s="256">
        <f>'入力フォーム 男子'!K48</f>
        <v>0</v>
      </c>
      <c r="AQ5" s="257">
        <f>'入力フォーム 男子'!K49</f>
        <v>0</v>
      </c>
      <c r="AR5" s="257">
        <f>'入力フォーム 男子'!K50</f>
        <v>0</v>
      </c>
      <c r="AS5" s="257">
        <f>'入力フォーム 男子'!K51</f>
        <v>0</v>
      </c>
      <c r="AT5" s="257">
        <f>'入力フォーム 男子'!K52</f>
        <v>0</v>
      </c>
      <c r="AU5" s="257">
        <f>'入力フォーム 男子'!K53</f>
        <v>0</v>
      </c>
      <c r="AV5" s="258">
        <f>'入力フォーム 男子'!K54</f>
        <v>0</v>
      </c>
      <c r="AW5" s="258">
        <f>'入力フォーム 男子'!K55</f>
        <v>0</v>
      </c>
      <c r="AX5" s="259"/>
      <c r="AZ5" s="1631"/>
      <c r="BA5" s="1634"/>
      <c r="BB5" s="1637"/>
      <c r="BC5" s="450" t="s">
        <v>156</v>
      </c>
      <c r="BD5" s="451" t="s">
        <v>157</v>
      </c>
      <c r="BE5" s="451" t="s">
        <v>158</v>
      </c>
      <c r="BF5" s="451" t="s">
        <v>159</v>
      </c>
      <c r="BG5" s="451" t="s">
        <v>160</v>
      </c>
      <c r="BH5" s="451" t="s">
        <v>161</v>
      </c>
      <c r="BI5" s="452" t="s">
        <v>162</v>
      </c>
      <c r="BJ5" s="453" t="s">
        <v>177</v>
      </c>
      <c r="BK5" s="454" t="s">
        <v>178</v>
      </c>
      <c r="BL5" s="1619"/>
      <c r="BM5" s="1621"/>
      <c r="BN5" s="1623"/>
      <c r="BO5" s="455" t="s">
        <v>179</v>
      </c>
      <c r="BP5" s="454" t="s">
        <v>180</v>
      </c>
      <c r="BQ5" s="456" t="s">
        <v>181</v>
      </c>
    </row>
    <row r="6" spans="2:69" ht="12" customHeight="1">
      <c r="B6" s="1602" t="s">
        <v>142</v>
      </c>
      <c r="C6" s="1609" t="s">
        <v>182</v>
      </c>
      <c r="D6" s="260">
        <v>1</v>
      </c>
      <c r="E6" s="261"/>
      <c r="F6" s="262">
        <f>RANK(G6,$G$6:$G$45,1)-COUNTIF($H$6:$H$19,0)-COUNTIF($I$21:$I$36,0)-COUNTIF($H$38:$H$45,0)</f>
        <v>-37</v>
      </c>
      <c r="G6" s="263">
        <f>10000000+H6</f>
        <v>10000000</v>
      </c>
      <c r="H6" s="264">
        <f>'入力フォーム 男子'!N18</f>
        <v>0</v>
      </c>
      <c r="I6" s="265">
        <f>'入力フォーム 男子'!K18</f>
        <v>0</v>
      </c>
      <c r="J6" s="266">
        <f>IF($H6=0,"",1)</f>
      </c>
      <c r="K6" s="267"/>
      <c r="L6" s="268"/>
      <c r="M6" s="269"/>
      <c r="N6" s="270"/>
      <c r="O6" s="271"/>
      <c r="P6" s="268"/>
      <c r="Q6" s="269"/>
      <c r="R6" s="270"/>
      <c r="S6" s="271"/>
      <c r="T6" s="268"/>
      <c r="U6" s="269"/>
      <c r="V6" s="268"/>
      <c r="W6" s="272"/>
      <c r="X6" s="273"/>
      <c r="Y6" s="274"/>
      <c r="Z6" s="275">
        <f>SUM(J6:Y6)</f>
        <v>0</v>
      </c>
      <c r="AA6" s="268">
        <f>IF($H6=0,"",IF($H6=AA$4,1,""))</f>
      </c>
      <c r="AB6" s="276">
        <f aca="true" t="shared" si="0" ref="AB6:AN19">IF($H6=0,"",IF($H6=AB$4,1,""))</f>
      </c>
      <c r="AC6" s="276">
        <f t="shared" si="0"/>
      </c>
      <c r="AD6" s="276">
        <f t="shared" si="0"/>
      </c>
      <c r="AE6" s="276">
        <f t="shared" si="0"/>
      </c>
      <c r="AF6" s="276">
        <f t="shared" si="0"/>
      </c>
      <c r="AG6" s="271">
        <f t="shared" si="0"/>
      </c>
      <c r="AH6" s="268">
        <f t="shared" si="0"/>
      </c>
      <c r="AI6" s="276">
        <f t="shared" si="0"/>
      </c>
      <c r="AJ6" s="276">
        <f t="shared" si="0"/>
      </c>
      <c r="AK6" s="276">
        <f t="shared" si="0"/>
      </c>
      <c r="AL6" s="276">
        <f t="shared" si="0"/>
      </c>
      <c r="AM6" s="276">
        <f t="shared" si="0"/>
      </c>
      <c r="AN6" s="277">
        <f t="shared" si="0"/>
      </c>
      <c r="AO6" s="278">
        <f>SUM(AA6:AN6)</f>
        <v>0</v>
      </c>
      <c r="AP6" s="279">
        <f aca="true" t="shared" si="1" ref="AP6:AU19">IF($H6=0,"",IF($H6=AP$4,1,""))</f>
      </c>
      <c r="AQ6" s="269">
        <f t="shared" si="1"/>
      </c>
      <c r="AR6" s="269">
        <f t="shared" si="1"/>
      </c>
      <c r="AS6" s="269">
        <f t="shared" si="1"/>
      </c>
      <c r="AT6" s="269">
        <f t="shared" si="1"/>
      </c>
      <c r="AU6" s="269">
        <f t="shared" si="1"/>
      </c>
      <c r="AV6" s="280">
        <f aca="true" t="shared" si="2" ref="AV6:AW19">IF($H6=0,"",IF($H6=AV$4,1,""))</f>
      </c>
      <c r="AW6" s="280">
        <f t="shared" si="2"/>
      </c>
      <c r="AX6" s="281">
        <f>SUM(AP6:AW6)</f>
        <v>0</v>
      </c>
      <c r="AZ6" s="457">
        <v>1</v>
      </c>
      <c r="BA6" s="458">
        <v>1</v>
      </c>
      <c r="BB6" s="459">
        <f aca="true" t="shared" si="3" ref="BB6:BB17">IF(ISNA(VLOOKUP($BA6,$F$6:$I$45,4,0)),"",VLOOKUP($BA6,$F$6:$I$45,4,0))</f>
      </c>
      <c r="BC6" s="460">
        <f aca="true" t="shared" si="4" ref="BC6:BC18">IF(BB6="","",IF(VLOOKUP($BB6,$I$6:$AW$45,2,0)+VLOOKUP($BB6,$I$6:$AW$45,3,0)=1,"●",""))</f>
      </c>
      <c r="BD6" s="461">
        <f>IF(BB6="","",IF(VLOOKUP($BB6,$I$6:$AW$45,4,0)+VLOOKUP($BB6,$I$6:$AW$45,5,0)=1,"●",""))</f>
      </c>
      <c r="BE6" s="461">
        <f>IF(BB6="","",IF(VLOOKUP($BB6,$I$6:$AW$45,6,0)+VLOOKUP($BB6,$I$6:$AW$45,7,0)=1,"●",""))</f>
      </c>
      <c r="BF6" s="461">
        <f>IF(BB6="","",IF(VLOOKUP($BB6,$I$6:$AW$45,8,0)+VLOOKUP($BB6,$I$6:$AW$45,9,0)=1,"●",""))</f>
      </c>
      <c r="BG6" s="461">
        <f>IF(BB6="","",IF(VLOOKUP($BB6,$I$6:$AW$45,10,0)+VLOOKUP($BB6,$I$6:$AW$45,11,0)=1,"●",""))</f>
      </c>
      <c r="BH6" s="461">
        <f>IF(BB6="","",IF(VLOOKUP($BB6,$I$6:$AW$45,12,0)+VLOOKUP($BB6,$I$6:$AW$45,13,0)=1,"●",""))</f>
      </c>
      <c r="BI6" s="462">
        <f>IF(BB6="","",IF(VLOOKUP($BB6,$I$6:$AW$45,14,0)+VLOOKUP($BB6,$I$6:$AW$45,15,0)=1,"●",""))</f>
      </c>
      <c r="BJ6" s="463">
        <f>IF(ISNA(VLOOKUP($BB6,$I$23:$AO$29,33,0)),"",IF(VLOOKUP($BB6,$I$23:$AO$29,33,0)=1,"●",""))</f>
      </c>
      <c r="BK6" s="464">
        <f>IF(ISNA(VLOOKUP($BB6,$I$30:$AO$36,33,0)),"",IF(VLOOKUP($BB6,$I$30:$AO$36,33,0)=1,"●",""))</f>
      </c>
      <c r="BL6" s="465">
        <f>IF(IF($BB6=$I$21,1,0)+IF($BB6=$I$22,1,0)=0,"","●")</f>
      </c>
      <c r="BM6" s="466">
        <f>IF(ISNA(VLOOKUP($BB6,$I$38:$AX$43,42,0)),"",IF(VLOOKUP($BB6,$I$38:$AX$43,42,0)=1,"●",""))</f>
      </c>
      <c r="BN6" s="467">
        <f>IF(IF($BB6=$I$44,1,0)+IF($BB6=$I$45,1,0)=0,"","●")</f>
      </c>
      <c r="BO6" s="468"/>
      <c r="BP6" s="469"/>
      <c r="BQ6" s="470"/>
    </row>
    <row r="7" spans="2:69" ht="13.5" customHeight="1">
      <c r="B7" s="1603"/>
      <c r="C7" s="1607"/>
      <c r="D7" s="282">
        <v>2</v>
      </c>
      <c r="E7" s="283"/>
      <c r="F7" s="284">
        <f aca="true" t="shared" si="5" ref="F7:F19">RANK(G7,$G$6:$G$45,1)-COUNTIF($H$6:$H$19,0)-COUNTIF($I$21:$I$36,0)-COUNTIF($H$38:$H$45,0)</f>
        <v>-37</v>
      </c>
      <c r="G7" s="285">
        <f aca="true" t="shared" si="6" ref="G7:G45">10000000+H7</f>
        <v>10000000</v>
      </c>
      <c r="H7" s="286">
        <f>'入力フォーム 男子'!N19</f>
        <v>0</v>
      </c>
      <c r="I7" s="287">
        <f>'入力フォーム 男子'!K19</f>
        <v>0</v>
      </c>
      <c r="J7" s="288"/>
      <c r="K7" s="289">
        <f>IF($H7=0,"",1)</f>
      </c>
      <c r="L7" s="290"/>
      <c r="M7" s="291"/>
      <c r="N7" s="292"/>
      <c r="O7" s="293"/>
      <c r="P7" s="290"/>
      <c r="Q7" s="291"/>
      <c r="R7" s="292"/>
      <c r="S7" s="293"/>
      <c r="T7" s="290"/>
      <c r="U7" s="291"/>
      <c r="V7" s="290"/>
      <c r="W7" s="294"/>
      <c r="X7" s="290"/>
      <c r="Y7" s="293"/>
      <c r="Z7" s="295">
        <f aca="true" t="shared" si="7" ref="Z7:Z22">SUM(J7:Y7)</f>
        <v>0</v>
      </c>
      <c r="AA7" s="290">
        <f aca="true" t="shared" si="8" ref="AA7:AA19">IF($H7=0,"",IF($H7=AA$4,1,""))</f>
      </c>
      <c r="AB7" s="296">
        <f t="shared" si="0"/>
      </c>
      <c r="AC7" s="296">
        <f t="shared" si="0"/>
      </c>
      <c r="AD7" s="296">
        <f t="shared" si="0"/>
      </c>
      <c r="AE7" s="296">
        <f t="shared" si="0"/>
      </c>
      <c r="AF7" s="296">
        <f t="shared" si="0"/>
      </c>
      <c r="AG7" s="293">
        <f t="shared" si="0"/>
      </c>
      <c r="AH7" s="290">
        <f t="shared" si="0"/>
      </c>
      <c r="AI7" s="296">
        <f t="shared" si="0"/>
      </c>
      <c r="AJ7" s="296">
        <f t="shared" si="0"/>
      </c>
      <c r="AK7" s="296">
        <f t="shared" si="0"/>
      </c>
      <c r="AL7" s="296">
        <f t="shared" si="0"/>
      </c>
      <c r="AM7" s="296">
        <f t="shared" si="0"/>
      </c>
      <c r="AN7" s="297">
        <f t="shared" si="0"/>
      </c>
      <c r="AO7" s="298">
        <f aca="true" t="shared" si="9" ref="AO7:AO22">SUM(AA7:AN7)</f>
        <v>0</v>
      </c>
      <c r="AP7" s="299">
        <f t="shared" si="1"/>
      </c>
      <c r="AQ7" s="291">
        <f t="shared" si="1"/>
      </c>
      <c r="AR7" s="291">
        <f t="shared" si="1"/>
      </c>
      <c r="AS7" s="291">
        <f t="shared" si="1"/>
      </c>
      <c r="AT7" s="291">
        <f t="shared" si="1"/>
      </c>
      <c r="AU7" s="291">
        <f t="shared" si="1"/>
      </c>
      <c r="AV7" s="300">
        <f t="shared" si="2"/>
      </c>
      <c r="AW7" s="300">
        <f t="shared" si="2"/>
      </c>
      <c r="AX7" s="301">
        <f aca="true" t="shared" si="10" ref="AX7:AX22">SUM(AP7:AW7)</f>
        <v>0</v>
      </c>
      <c r="AZ7" s="471">
        <v>2</v>
      </c>
      <c r="BA7" s="472">
        <f>BA6+COUNTIF($F$6:$F$45,BA6)</f>
        <v>1</v>
      </c>
      <c r="BB7" s="473">
        <f t="shared" si="3"/>
      </c>
      <c r="BC7" s="474">
        <f t="shared" si="4"/>
      </c>
      <c r="BD7" s="475">
        <f aca="true" t="shared" si="11" ref="BD7:BD25">IF(BB7="","",IF(VLOOKUP($BB7,$I$6:$AW$45,4,0)+VLOOKUP($BB7,$I$6:$AW$45,5,0)=1,"●",""))</f>
      </c>
      <c r="BE7" s="475">
        <f aca="true" t="shared" si="12" ref="BE7:BE25">IF(BB7="","",IF(VLOOKUP($BB7,$I$6:$AW$45,6,0)+VLOOKUP($BB7,$I$6:$AW$45,7,0)=1,"●",""))</f>
      </c>
      <c r="BF7" s="475">
        <f aca="true" t="shared" si="13" ref="BF7:BF25">IF(BB7="","",IF(VLOOKUP($BB7,$I$6:$AW$45,8,0)+VLOOKUP($BB7,$I$6:$AW$45,9,0)=1,"●",""))</f>
      </c>
      <c r="BG7" s="475">
        <f aca="true" t="shared" si="14" ref="BG7:BG25">IF(BB7="","",IF(VLOOKUP($BB7,$I$6:$AW$45,10,0)+VLOOKUP($BB7,$I$6:$AW$45,11,0)=1,"●",""))</f>
      </c>
      <c r="BH7" s="475">
        <f aca="true" t="shared" si="15" ref="BH7:BH25">IF(BB7="","",IF(VLOOKUP($BB7,$I$6:$AW$45,12,0)+VLOOKUP($BB7,$I$6:$AW$45,13,0)=1,"●",""))</f>
      </c>
      <c r="BI7" s="476">
        <f aca="true" t="shared" si="16" ref="BI7:BI25">IF(BB7="","",IF(VLOOKUP($BB7,$I$6:$AW$45,14,0)+VLOOKUP($BB7,$I$6:$AW$45,15,0)=1,"●",""))</f>
      </c>
      <c r="BJ7" s="477">
        <f aca="true" t="shared" si="17" ref="BJ7:BJ25">IF(ISNA(VLOOKUP($BB7,$I$23:$AO$29,33,0)),"",IF(VLOOKUP($BB7,$I$23:$AO$29,33,0)=1,"●",""))</f>
      </c>
      <c r="BK7" s="478">
        <f aca="true" t="shared" si="18" ref="BK7:BK25">IF(ISNA(VLOOKUP($BB7,$I$30:$AO$36,33,0)),"",IF(VLOOKUP($BB7,$I$30:$AO$36,33,0)=1,"●",""))</f>
      </c>
      <c r="BL7" s="479">
        <f aca="true" t="shared" si="19" ref="BL7:BL25">IF(IF($BB7=$I$21,1,0)+IF($BB7=$I$22,1,0)=0,"","●")</f>
      </c>
      <c r="BM7" s="480">
        <f aca="true" t="shared" si="20" ref="BM7:BM25">IF(ISNA(VLOOKUP($BB7,$I$38:$AX$43,42,0)),"",IF(VLOOKUP($BB7,$I$38:$AX$43,42,0)=1,"●",""))</f>
      </c>
      <c r="BN7" s="481">
        <f aca="true" t="shared" si="21" ref="BN7:BN25">IF(IF($BB7=$I$44,1,0)+IF($BB7=$I$45,1,0)=0,"","●")</f>
      </c>
      <c r="BO7" s="482"/>
      <c r="BP7" s="483"/>
      <c r="BQ7" s="484"/>
    </row>
    <row r="8" spans="2:69" ht="13.5" customHeight="1">
      <c r="B8" s="1603"/>
      <c r="C8" s="1609" t="s">
        <v>183</v>
      </c>
      <c r="D8" s="260">
        <v>3</v>
      </c>
      <c r="E8" s="261"/>
      <c r="F8" s="262">
        <f t="shared" si="5"/>
        <v>-37</v>
      </c>
      <c r="G8" s="302">
        <f t="shared" si="6"/>
        <v>10000000</v>
      </c>
      <c r="H8" s="264">
        <f>'入力フォーム 男子'!N20</f>
        <v>0</v>
      </c>
      <c r="I8" s="265">
        <f>'入力フォーム 男子'!K20</f>
        <v>0</v>
      </c>
      <c r="J8" s="270"/>
      <c r="K8" s="271"/>
      <c r="L8" s="303">
        <f>IF($H8=0,"",1)</f>
      </c>
      <c r="M8" s="304"/>
      <c r="N8" s="270"/>
      <c r="O8" s="271"/>
      <c r="P8" s="268"/>
      <c r="Q8" s="269"/>
      <c r="R8" s="270"/>
      <c r="S8" s="271"/>
      <c r="T8" s="268"/>
      <c r="U8" s="269"/>
      <c r="V8" s="268"/>
      <c r="W8" s="272"/>
      <c r="X8" s="268"/>
      <c r="Y8" s="271"/>
      <c r="Z8" s="275">
        <f t="shared" si="7"/>
        <v>0</v>
      </c>
      <c r="AA8" s="268">
        <f t="shared" si="8"/>
      </c>
      <c r="AB8" s="276">
        <f t="shared" si="0"/>
      </c>
      <c r="AC8" s="276">
        <f t="shared" si="0"/>
      </c>
      <c r="AD8" s="276">
        <f t="shared" si="0"/>
      </c>
      <c r="AE8" s="276">
        <f t="shared" si="0"/>
      </c>
      <c r="AF8" s="276">
        <f t="shared" si="0"/>
      </c>
      <c r="AG8" s="271">
        <f t="shared" si="0"/>
      </c>
      <c r="AH8" s="268">
        <f t="shared" si="0"/>
      </c>
      <c r="AI8" s="276">
        <f t="shared" si="0"/>
      </c>
      <c r="AJ8" s="276">
        <f t="shared" si="0"/>
      </c>
      <c r="AK8" s="276">
        <f t="shared" si="0"/>
      </c>
      <c r="AL8" s="276">
        <f t="shared" si="0"/>
      </c>
      <c r="AM8" s="276">
        <f t="shared" si="0"/>
      </c>
      <c r="AN8" s="277">
        <f t="shared" si="0"/>
      </c>
      <c r="AO8" s="278">
        <f t="shared" si="9"/>
        <v>0</v>
      </c>
      <c r="AP8" s="279">
        <f t="shared" si="1"/>
      </c>
      <c r="AQ8" s="269">
        <f t="shared" si="1"/>
      </c>
      <c r="AR8" s="269">
        <f t="shared" si="1"/>
      </c>
      <c r="AS8" s="269">
        <f t="shared" si="1"/>
      </c>
      <c r="AT8" s="269">
        <f t="shared" si="1"/>
      </c>
      <c r="AU8" s="269">
        <f t="shared" si="1"/>
      </c>
      <c r="AV8" s="280">
        <f t="shared" si="2"/>
      </c>
      <c r="AW8" s="280">
        <f t="shared" si="2"/>
      </c>
      <c r="AX8" s="281">
        <f t="shared" si="10"/>
        <v>0</v>
      </c>
      <c r="AZ8" s="471">
        <v>3</v>
      </c>
      <c r="BA8" s="472">
        <f aca="true" t="shared" si="22" ref="BA8:BA25">BA7+COUNTIF($F$6:$F$45,BA7)</f>
        <v>1</v>
      </c>
      <c r="BB8" s="473">
        <f t="shared" si="3"/>
      </c>
      <c r="BC8" s="474">
        <f t="shared" si="4"/>
      </c>
      <c r="BD8" s="475">
        <f t="shared" si="11"/>
      </c>
      <c r="BE8" s="475">
        <f t="shared" si="12"/>
      </c>
      <c r="BF8" s="475">
        <f t="shared" si="13"/>
      </c>
      <c r="BG8" s="475">
        <f t="shared" si="14"/>
      </c>
      <c r="BH8" s="475">
        <f t="shared" si="15"/>
      </c>
      <c r="BI8" s="476">
        <f t="shared" si="16"/>
      </c>
      <c r="BJ8" s="477">
        <f t="shared" si="17"/>
      </c>
      <c r="BK8" s="478">
        <f t="shared" si="18"/>
      </c>
      <c r="BL8" s="479">
        <f t="shared" si="19"/>
      </c>
      <c r="BM8" s="480">
        <f t="shared" si="20"/>
      </c>
      <c r="BN8" s="481">
        <f t="shared" si="21"/>
      </c>
      <c r="BO8" s="482"/>
      <c r="BP8" s="483"/>
      <c r="BQ8" s="484"/>
    </row>
    <row r="9" spans="2:69" ht="13.5" customHeight="1">
      <c r="B9" s="1603"/>
      <c r="C9" s="1607"/>
      <c r="D9" s="282">
        <v>4</v>
      </c>
      <c r="E9" s="283"/>
      <c r="F9" s="284">
        <f t="shared" si="5"/>
        <v>-37</v>
      </c>
      <c r="G9" s="285">
        <f t="shared" si="6"/>
        <v>10000000</v>
      </c>
      <c r="H9" s="286">
        <f>'入力フォーム 男子'!N21</f>
        <v>0</v>
      </c>
      <c r="I9" s="287">
        <f>'入力フォーム 男子'!K21</f>
        <v>0</v>
      </c>
      <c r="J9" s="292"/>
      <c r="K9" s="293"/>
      <c r="L9" s="305"/>
      <c r="M9" s="306">
        <f>IF($H9=0,"",1)</f>
      </c>
      <c r="N9" s="292"/>
      <c r="O9" s="293"/>
      <c r="P9" s="290"/>
      <c r="Q9" s="291"/>
      <c r="R9" s="292"/>
      <c r="S9" s="293"/>
      <c r="T9" s="290"/>
      <c r="U9" s="291"/>
      <c r="V9" s="290"/>
      <c r="W9" s="294"/>
      <c r="X9" s="290"/>
      <c r="Y9" s="293"/>
      <c r="Z9" s="295">
        <f t="shared" si="7"/>
        <v>0</v>
      </c>
      <c r="AA9" s="290">
        <f t="shared" si="8"/>
      </c>
      <c r="AB9" s="296">
        <f t="shared" si="0"/>
      </c>
      <c r="AC9" s="296">
        <f t="shared" si="0"/>
      </c>
      <c r="AD9" s="296">
        <f t="shared" si="0"/>
      </c>
      <c r="AE9" s="296">
        <f t="shared" si="0"/>
      </c>
      <c r="AF9" s="296">
        <f t="shared" si="0"/>
      </c>
      <c r="AG9" s="293">
        <f t="shared" si="0"/>
      </c>
      <c r="AH9" s="290">
        <f t="shared" si="0"/>
      </c>
      <c r="AI9" s="296">
        <f t="shared" si="0"/>
      </c>
      <c r="AJ9" s="296">
        <f t="shared" si="0"/>
      </c>
      <c r="AK9" s="296">
        <f t="shared" si="0"/>
      </c>
      <c r="AL9" s="296">
        <f t="shared" si="0"/>
      </c>
      <c r="AM9" s="296">
        <f t="shared" si="0"/>
      </c>
      <c r="AN9" s="297">
        <f t="shared" si="0"/>
      </c>
      <c r="AO9" s="298">
        <f t="shared" si="9"/>
        <v>0</v>
      </c>
      <c r="AP9" s="299">
        <f t="shared" si="1"/>
      </c>
      <c r="AQ9" s="291">
        <f t="shared" si="1"/>
      </c>
      <c r="AR9" s="291">
        <f t="shared" si="1"/>
      </c>
      <c r="AS9" s="291">
        <f t="shared" si="1"/>
      </c>
      <c r="AT9" s="291">
        <f t="shared" si="1"/>
      </c>
      <c r="AU9" s="291">
        <f t="shared" si="1"/>
      </c>
      <c r="AV9" s="300">
        <f t="shared" si="2"/>
      </c>
      <c r="AW9" s="300">
        <f t="shared" si="2"/>
      </c>
      <c r="AX9" s="301">
        <f t="shared" si="10"/>
        <v>0</v>
      </c>
      <c r="AZ9" s="471">
        <v>4</v>
      </c>
      <c r="BA9" s="472">
        <f t="shared" si="22"/>
        <v>1</v>
      </c>
      <c r="BB9" s="473">
        <f t="shared" si="3"/>
      </c>
      <c r="BC9" s="474">
        <f t="shared" si="4"/>
      </c>
      <c r="BD9" s="475">
        <f t="shared" si="11"/>
      </c>
      <c r="BE9" s="475">
        <f t="shared" si="12"/>
      </c>
      <c r="BF9" s="475">
        <f t="shared" si="13"/>
      </c>
      <c r="BG9" s="475">
        <f t="shared" si="14"/>
      </c>
      <c r="BH9" s="475">
        <f t="shared" si="15"/>
      </c>
      <c r="BI9" s="476">
        <f t="shared" si="16"/>
      </c>
      <c r="BJ9" s="477">
        <f t="shared" si="17"/>
      </c>
      <c r="BK9" s="478">
        <f t="shared" si="18"/>
      </c>
      <c r="BL9" s="479">
        <f t="shared" si="19"/>
      </c>
      <c r="BM9" s="480">
        <f t="shared" si="20"/>
      </c>
      <c r="BN9" s="481">
        <f t="shared" si="21"/>
      </c>
      <c r="BO9" s="482"/>
      <c r="BP9" s="483"/>
      <c r="BQ9" s="484"/>
    </row>
    <row r="10" spans="2:69" ht="13.5" customHeight="1">
      <c r="B10" s="1603"/>
      <c r="C10" s="1609" t="s">
        <v>184</v>
      </c>
      <c r="D10" s="260">
        <v>5</v>
      </c>
      <c r="E10" s="261"/>
      <c r="F10" s="262">
        <f t="shared" si="5"/>
        <v>-37</v>
      </c>
      <c r="G10" s="302">
        <f t="shared" si="6"/>
        <v>10000000</v>
      </c>
      <c r="H10" s="264">
        <f>'入力フォーム 男子'!N22</f>
        <v>0</v>
      </c>
      <c r="I10" s="265">
        <f>'入力フォーム 男子'!K22</f>
        <v>0</v>
      </c>
      <c r="J10" s="270"/>
      <c r="K10" s="271"/>
      <c r="L10" s="268"/>
      <c r="M10" s="269"/>
      <c r="N10" s="266">
        <f>IF($H10=0,"",1)</f>
      </c>
      <c r="O10" s="267"/>
      <c r="P10" s="268"/>
      <c r="Q10" s="269"/>
      <c r="R10" s="270"/>
      <c r="S10" s="271"/>
      <c r="T10" s="268"/>
      <c r="U10" s="269"/>
      <c r="V10" s="268"/>
      <c r="W10" s="272"/>
      <c r="X10" s="268"/>
      <c r="Y10" s="271"/>
      <c r="Z10" s="275">
        <f t="shared" si="7"/>
        <v>0</v>
      </c>
      <c r="AA10" s="268">
        <f t="shared" si="8"/>
      </c>
      <c r="AB10" s="276">
        <f t="shared" si="0"/>
      </c>
      <c r="AC10" s="276">
        <f t="shared" si="0"/>
      </c>
      <c r="AD10" s="276">
        <f t="shared" si="0"/>
      </c>
      <c r="AE10" s="276">
        <f t="shared" si="0"/>
      </c>
      <c r="AF10" s="276">
        <f t="shared" si="0"/>
      </c>
      <c r="AG10" s="271">
        <f t="shared" si="0"/>
      </c>
      <c r="AH10" s="268">
        <f t="shared" si="0"/>
      </c>
      <c r="AI10" s="276">
        <f t="shared" si="0"/>
      </c>
      <c r="AJ10" s="276">
        <f t="shared" si="0"/>
      </c>
      <c r="AK10" s="276">
        <f t="shared" si="0"/>
      </c>
      <c r="AL10" s="276">
        <f t="shared" si="0"/>
      </c>
      <c r="AM10" s="276">
        <f t="shared" si="0"/>
      </c>
      <c r="AN10" s="277">
        <f t="shared" si="0"/>
      </c>
      <c r="AO10" s="278">
        <f t="shared" si="9"/>
        <v>0</v>
      </c>
      <c r="AP10" s="279">
        <f t="shared" si="1"/>
      </c>
      <c r="AQ10" s="269">
        <f t="shared" si="1"/>
      </c>
      <c r="AR10" s="269">
        <f t="shared" si="1"/>
      </c>
      <c r="AS10" s="269">
        <f t="shared" si="1"/>
      </c>
      <c r="AT10" s="269">
        <f t="shared" si="1"/>
      </c>
      <c r="AU10" s="269">
        <f t="shared" si="1"/>
      </c>
      <c r="AV10" s="280">
        <f t="shared" si="2"/>
      </c>
      <c r="AW10" s="280">
        <f t="shared" si="2"/>
      </c>
      <c r="AX10" s="281">
        <f t="shared" si="10"/>
        <v>0</v>
      </c>
      <c r="AZ10" s="485">
        <v>5</v>
      </c>
      <c r="BA10" s="486">
        <f t="shared" si="22"/>
        <v>1</v>
      </c>
      <c r="BB10" s="487">
        <f t="shared" si="3"/>
      </c>
      <c r="BC10" s="488">
        <f t="shared" si="4"/>
      </c>
      <c r="BD10" s="489">
        <f t="shared" si="11"/>
      </c>
      <c r="BE10" s="489">
        <f t="shared" si="12"/>
      </c>
      <c r="BF10" s="489">
        <f t="shared" si="13"/>
      </c>
      <c r="BG10" s="489">
        <f t="shared" si="14"/>
      </c>
      <c r="BH10" s="489">
        <f t="shared" si="15"/>
      </c>
      <c r="BI10" s="490">
        <f t="shared" si="16"/>
      </c>
      <c r="BJ10" s="491">
        <f t="shared" si="17"/>
      </c>
      <c r="BK10" s="492">
        <f t="shared" si="18"/>
      </c>
      <c r="BL10" s="493">
        <f t="shared" si="19"/>
      </c>
      <c r="BM10" s="494">
        <f t="shared" si="20"/>
      </c>
      <c r="BN10" s="495">
        <f t="shared" si="21"/>
      </c>
      <c r="BO10" s="496"/>
      <c r="BP10" s="497"/>
      <c r="BQ10" s="498"/>
    </row>
    <row r="11" spans="2:69" ht="13.5" customHeight="1">
      <c r="B11" s="1603"/>
      <c r="C11" s="1607"/>
      <c r="D11" s="282">
        <v>6</v>
      </c>
      <c r="E11" s="283"/>
      <c r="F11" s="284">
        <f t="shared" si="5"/>
        <v>-37</v>
      </c>
      <c r="G11" s="285">
        <f t="shared" si="6"/>
        <v>10000000</v>
      </c>
      <c r="H11" s="286">
        <f>'入力フォーム 男子'!N23</f>
        <v>0</v>
      </c>
      <c r="I11" s="287">
        <f>'入力フォーム 男子'!K23</f>
        <v>0</v>
      </c>
      <c r="J11" s="292"/>
      <c r="K11" s="293"/>
      <c r="L11" s="290"/>
      <c r="M11" s="291"/>
      <c r="N11" s="288"/>
      <c r="O11" s="289">
        <f>IF($H11=0,"",1)</f>
      </c>
      <c r="P11" s="290"/>
      <c r="Q11" s="291"/>
      <c r="R11" s="292"/>
      <c r="S11" s="293"/>
      <c r="T11" s="290"/>
      <c r="U11" s="291"/>
      <c r="V11" s="290"/>
      <c r="W11" s="294"/>
      <c r="X11" s="290"/>
      <c r="Y11" s="293"/>
      <c r="Z11" s="295">
        <f t="shared" si="7"/>
        <v>0</v>
      </c>
      <c r="AA11" s="290">
        <f t="shared" si="8"/>
      </c>
      <c r="AB11" s="296">
        <f t="shared" si="0"/>
      </c>
      <c r="AC11" s="296">
        <f t="shared" si="0"/>
      </c>
      <c r="AD11" s="296">
        <f t="shared" si="0"/>
      </c>
      <c r="AE11" s="296">
        <f t="shared" si="0"/>
      </c>
      <c r="AF11" s="296">
        <f t="shared" si="0"/>
      </c>
      <c r="AG11" s="293">
        <f t="shared" si="0"/>
      </c>
      <c r="AH11" s="290">
        <f t="shared" si="0"/>
      </c>
      <c r="AI11" s="296">
        <f t="shared" si="0"/>
      </c>
      <c r="AJ11" s="296">
        <f t="shared" si="0"/>
      </c>
      <c r="AK11" s="296">
        <f t="shared" si="0"/>
      </c>
      <c r="AL11" s="296">
        <f t="shared" si="0"/>
      </c>
      <c r="AM11" s="296">
        <f t="shared" si="0"/>
      </c>
      <c r="AN11" s="297">
        <f t="shared" si="0"/>
      </c>
      <c r="AO11" s="298">
        <f t="shared" si="9"/>
        <v>0</v>
      </c>
      <c r="AP11" s="299">
        <f t="shared" si="1"/>
      </c>
      <c r="AQ11" s="291">
        <f t="shared" si="1"/>
      </c>
      <c r="AR11" s="291">
        <f t="shared" si="1"/>
      </c>
      <c r="AS11" s="291">
        <f t="shared" si="1"/>
      </c>
      <c r="AT11" s="291">
        <f t="shared" si="1"/>
      </c>
      <c r="AU11" s="291">
        <f t="shared" si="1"/>
      </c>
      <c r="AV11" s="300">
        <f t="shared" si="2"/>
      </c>
      <c r="AW11" s="300">
        <f t="shared" si="2"/>
      </c>
      <c r="AX11" s="301">
        <f t="shared" si="10"/>
        <v>0</v>
      </c>
      <c r="AZ11" s="499">
        <v>6</v>
      </c>
      <c r="BA11" s="500">
        <f t="shared" si="22"/>
        <v>1</v>
      </c>
      <c r="BB11" s="501">
        <f t="shared" si="3"/>
      </c>
      <c r="BC11" s="502">
        <f t="shared" si="4"/>
      </c>
      <c r="BD11" s="503">
        <f t="shared" si="11"/>
      </c>
      <c r="BE11" s="503">
        <f t="shared" si="12"/>
      </c>
      <c r="BF11" s="503">
        <f t="shared" si="13"/>
      </c>
      <c r="BG11" s="503">
        <f t="shared" si="14"/>
      </c>
      <c r="BH11" s="503">
        <f t="shared" si="15"/>
      </c>
      <c r="BI11" s="504">
        <f t="shared" si="16"/>
      </c>
      <c r="BJ11" s="505">
        <f t="shared" si="17"/>
      </c>
      <c r="BK11" s="506">
        <f t="shared" si="18"/>
      </c>
      <c r="BL11" s="507">
        <f t="shared" si="19"/>
      </c>
      <c r="BM11" s="508">
        <f t="shared" si="20"/>
      </c>
      <c r="BN11" s="509">
        <f t="shared" si="21"/>
      </c>
      <c r="BO11" s="510"/>
      <c r="BP11" s="511"/>
      <c r="BQ11" s="512"/>
    </row>
    <row r="12" spans="2:69" ht="13.5" customHeight="1">
      <c r="B12" s="1603"/>
      <c r="C12" s="1609" t="s">
        <v>185</v>
      </c>
      <c r="D12" s="260">
        <v>7</v>
      </c>
      <c r="E12" s="261"/>
      <c r="F12" s="262">
        <f t="shared" si="5"/>
        <v>-37</v>
      </c>
      <c r="G12" s="302">
        <f t="shared" si="6"/>
        <v>10000000</v>
      </c>
      <c r="H12" s="264">
        <f>'入力フォーム 男子'!N24</f>
        <v>0</v>
      </c>
      <c r="I12" s="265">
        <f>'入力フォーム 男子'!K24</f>
        <v>0</v>
      </c>
      <c r="J12" s="270"/>
      <c r="K12" s="271"/>
      <c r="L12" s="268"/>
      <c r="M12" s="269"/>
      <c r="N12" s="270"/>
      <c r="O12" s="271"/>
      <c r="P12" s="303">
        <f>IF($H12=0,"",1)</f>
      </c>
      <c r="Q12" s="304"/>
      <c r="R12" s="270"/>
      <c r="S12" s="271"/>
      <c r="T12" s="268"/>
      <c r="U12" s="269"/>
      <c r="V12" s="268"/>
      <c r="W12" s="272"/>
      <c r="X12" s="268"/>
      <c r="Y12" s="271"/>
      <c r="Z12" s="275">
        <f t="shared" si="7"/>
        <v>0</v>
      </c>
      <c r="AA12" s="268">
        <f t="shared" si="8"/>
      </c>
      <c r="AB12" s="276">
        <f t="shared" si="0"/>
      </c>
      <c r="AC12" s="276">
        <f t="shared" si="0"/>
      </c>
      <c r="AD12" s="276">
        <f t="shared" si="0"/>
      </c>
      <c r="AE12" s="276">
        <f t="shared" si="0"/>
      </c>
      <c r="AF12" s="276">
        <f t="shared" si="0"/>
      </c>
      <c r="AG12" s="271">
        <f t="shared" si="0"/>
      </c>
      <c r="AH12" s="268">
        <f t="shared" si="0"/>
      </c>
      <c r="AI12" s="276">
        <f t="shared" si="0"/>
      </c>
      <c r="AJ12" s="276">
        <f t="shared" si="0"/>
      </c>
      <c r="AK12" s="276">
        <f t="shared" si="0"/>
      </c>
      <c r="AL12" s="276">
        <f t="shared" si="0"/>
      </c>
      <c r="AM12" s="276">
        <f t="shared" si="0"/>
      </c>
      <c r="AN12" s="277">
        <f t="shared" si="0"/>
      </c>
      <c r="AO12" s="278">
        <f t="shared" si="9"/>
        <v>0</v>
      </c>
      <c r="AP12" s="279">
        <f t="shared" si="1"/>
      </c>
      <c r="AQ12" s="269">
        <f t="shared" si="1"/>
      </c>
      <c r="AR12" s="269">
        <f t="shared" si="1"/>
      </c>
      <c r="AS12" s="269">
        <f t="shared" si="1"/>
      </c>
      <c r="AT12" s="269">
        <f t="shared" si="1"/>
      </c>
      <c r="AU12" s="269">
        <f t="shared" si="1"/>
      </c>
      <c r="AV12" s="280">
        <f t="shared" si="2"/>
      </c>
      <c r="AW12" s="280">
        <f t="shared" si="2"/>
      </c>
      <c r="AX12" s="281">
        <f t="shared" si="10"/>
        <v>0</v>
      </c>
      <c r="AZ12" s="471">
        <v>7</v>
      </c>
      <c r="BA12" s="472">
        <f t="shared" si="22"/>
        <v>1</v>
      </c>
      <c r="BB12" s="473">
        <f t="shared" si="3"/>
      </c>
      <c r="BC12" s="474">
        <f t="shared" si="4"/>
      </c>
      <c r="BD12" s="475">
        <f t="shared" si="11"/>
      </c>
      <c r="BE12" s="475">
        <f t="shared" si="12"/>
      </c>
      <c r="BF12" s="475">
        <f t="shared" si="13"/>
      </c>
      <c r="BG12" s="475">
        <f t="shared" si="14"/>
      </c>
      <c r="BH12" s="475">
        <f t="shared" si="15"/>
      </c>
      <c r="BI12" s="476">
        <f t="shared" si="16"/>
      </c>
      <c r="BJ12" s="477">
        <f t="shared" si="17"/>
      </c>
      <c r="BK12" s="478">
        <f t="shared" si="18"/>
      </c>
      <c r="BL12" s="479">
        <f t="shared" si="19"/>
      </c>
      <c r="BM12" s="480">
        <f t="shared" si="20"/>
      </c>
      <c r="BN12" s="481">
        <f t="shared" si="21"/>
      </c>
      <c r="BO12" s="482"/>
      <c r="BP12" s="483"/>
      <c r="BQ12" s="484"/>
    </row>
    <row r="13" spans="2:69" ht="13.5" customHeight="1">
      <c r="B13" s="1603"/>
      <c r="C13" s="1607"/>
      <c r="D13" s="282">
        <v>8</v>
      </c>
      <c r="E13" s="283"/>
      <c r="F13" s="284">
        <f t="shared" si="5"/>
        <v>-37</v>
      </c>
      <c r="G13" s="285">
        <f t="shared" si="6"/>
        <v>10000000</v>
      </c>
      <c r="H13" s="286">
        <f>'入力フォーム 男子'!N25</f>
        <v>0</v>
      </c>
      <c r="I13" s="287">
        <f>'入力フォーム 男子'!K25</f>
        <v>0</v>
      </c>
      <c r="J13" s="292"/>
      <c r="K13" s="293"/>
      <c r="L13" s="290"/>
      <c r="M13" s="291"/>
      <c r="N13" s="292"/>
      <c r="O13" s="293"/>
      <c r="P13" s="305"/>
      <c r="Q13" s="306">
        <f>IF($H13=0,"",1)</f>
      </c>
      <c r="R13" s="292"/>
      <c r="S13" s="293"/>
      <c r="T13" s="290"/>
      <c r="U13" s="291"/>
      <c r="V13" s="290"/>
      <c r="W13" s="294"/>
      <c r="X13" s="290"/>
      <c r="Y13" s="293"/>
      <c r="Z13" s="295">
        <f t="shared" si="7"/>
        <v>0</v>
      </c>
      <c r="AA13" s="290">
        <f t="shared" si="8"/>
      </c>
      <c r="AB13" s="296">
        <f t="shared" si="0"/>
      </c>
      <c r="AC13" s="296">
        <f t="shared" si="0"/>
      </c>
      <c r="AD13" s="296">
        <f t="shared" si="0"/>
      </c>
      <c r="AE13" s="296">
        <f t="shared" si="0"/>
      </c>
      <c r="AF13" s="296">
        <f t="shared" si="0"/>
      </c>
      <c r="AG13" s="293">
        <f t="shared" si="0"/>
      </c>
      <c r="AH13" s="290">
        <f t="shared" si="0"/>
      </c>
      <c r="AI13" s="296">
        <f t="shared" si="0"/>
      </c>
      <c r="AJ13" s="296">
        <f t="shared" si="0"/>
      </c>
      <c r="AK13" s="296">
        <f t="shared" si="0"/>
      </c>
      <c r="AL13" s="296">
        <f t="shared" si="0"/>
      </c>
      <c r="AM13" s="296">
        <f t="shared" si="0"/>
      </c>
      <c r="AN13" s="297">
        <f t="shared" si="0"/>
      </c>
      <c r="AO13" s="298">
        <f t="shared" si="9"/>
        <v>0</v>
      </c>
      <c r="AP13" s="299">
        <f t="shared" si="1"/>
      </c>
      <c r="AQ13" s="291">
        <f t="shared" si="1"/>
      </c>
      <c r="AR13" s="291">
        <f t="shared" si="1"/>
      </c>
      <c r="AS13" s="291">
        <f t="shared" si="1"/>
      </c>
      <c r="AT13" s="291">
        <f t="shared" si="1"/>
      </c>
      <c r="AU13" s="291">
        <f t="shared" si="1"/>
      </c>
      <c r="AV13" s="300">
        <f t="shared" si="2"/>
      </c>
      <c r="AW13" s="300">
        <f t="shared" si="2"/>
      </c>
      <c r="AX13" s="301">
        <f t="shared" si="10"/>
        <v>0</v>
      </c>
      <c r="AZ13" s="471">
        <v>8</v>
      </c>
      <c r="BA13" s="472">
        <f t="shared" si="22"/>
        <v>1</v>
      </c>
      <c r="BB13" s="473">
        <f t="shared" si="3"/>
      </c>
      <c r="BC13" s="474">
        <f t="shared" si="4"/>
      </c>
      <c r="BD13" s="475">
        <f t="shared" si="11"/>
      </c>
      <c r="BE13" s="475">
        <f t="shared" si="12"/>
      </c>
      <c r="BF13" s="475">
        <f t="shared" si="13"/>
      </c>
      <c r="BG13" s="475">
        <f t="shared" si="14"/>
      </c>
      <c r="BH13" s="475">
        <f t="shared" si="15"/>
      </c>
      <c r="BI13" s="476">
        <f t="shared" si="16"/>
      </c>
      <c r="BJ13" s="477">
        <f t="shared" si="17"/>
      </c>
      <c r="BK13" s="478">
        <f t="shared" si="18"/>
      </c>
      <c r="BL13" s="479">
        <f t="shared" si="19"/>
      </c>
      <c r="BM13" s="480">
        <f t="shared" si="20"/>
      </c>
      <c r="BN13" s="481">
        <f t="shared" si="21"/>
      </c>
      <c r="BO13" s="482"/>
      <c r="BP13" s="483"/>
      <c r="BQ13" s="484"/>
    </row>
    <row r="14" spans="2:69" ht="13.5" customHeight="1">
      <c r="B14" s="1603"/>
      <c r="C14" s="1609" t="s">
        <v>186</v>
      </c>
      <c r="D14" s="260">
        <v>9</v>
      </c>
      <c r="E14" s="261"/>
      <c r="F14" s="262">
        <f t="shared" si="5"/>
        <v>-37</v>
      </c>
      <c r="G14" s="302">
        <f t="shared" si="6"/>
        <v>10000000</v>
      </c>
      <c r="H14" s="264">
        <f>'入力フォーム 男子'!N26</f>
        <v>0</v>
      </c>
      <c r="I14" s="265">
        <f>'入力フォーム 男子'!K26</f>
        <v>0</v>
      </c>
      <c r="J14" s="270"/>
      <c r="K14" s="271"/>
      <c r="L14" s="268"/>
      <c r="M14" s="269"/>
      <c r="N14" s="270"/>
      <c r="O14" s="271"/>
      <c r="P14" s="268"/>
      <c r="Q14" s="269"/>
      <c r="R14" s="266">
        <f>IF($H14=0,"",1)</f>
      </c>
      <c r="S14" s="267"/>
      <c r="T14" s="268"/>
      <c r="U14" s="269"/>
      <c r="V14" s="268"/>
      <c r="W14" s="272"/>
      <c r="X14" s="268"/>
      <c r="Y14" s="271"/>
      <c r="Z14" s="275">
        <f t="shared" si="7"/>
        <v>0</v>
      </c>
      <c r="AA14" s="268">
        <f t="shared" si="8"/>
      </c>
      <c r="AB14" s="276">
        <f t="shared" si="0"/>
      </c>
      <c r="AC14" s="276">
        <f t="shared" si="0"/>
      </c>
      <c r="AD14" s="276">
        <f t="shared" si="0"/>
      </c>
      <c r="AE14" s="276">
        <f t="shared" si="0"/>
      </c>
      <c r="AF14" s="276">
        <f t="shared" si="0"/>
      </c>
      <c r="AG14" s="271">
        <f t="shared" si="0"/>
      </c>
      <c r="AH14" s="268">
        <f t="shared" si="0"/>
      </c>
      <c r="AI14" s="276">
        <f t="shared" si="0"/>
      </c>
      <c r="AJ14" s="276">
        <f t="shared" si="0"/>
      </c>
      <c r="AK14" s="276">
        <f t="shared" si="0"/>
      </c>
      <c r="AL14" s="276">
        <f t="shared" si="0"/>
      </c>
      <c r="AM14" s="276">
        <f t="shared" si="0"/>
      </c>
      <c r="AN14" s="277">
        <f t="shared" si="0"/>
      </c>
      <c r="AO14" s="278">
        <f t="shared" si="9"/>
        <v>0</v>
      </c>
      <c r="AP14" s="279">
        <f t="shared" si="1"/>
      </c>
      <c r="AQ14" s="269">
        <f t="shared" si="1"/>
      </c>
      <c r="AR14" s="269">
        <f t="shared" si="1"/>
      </c>
      <c r="AS14" s="269">
        <f t="shared" si="1"/>
      </c>
      <c r="AT14" s="269">
        <f t="shared" si="1"/>
      </c>
      <c r="AU14" s="269">
        <f t="shared" si="1"/>
      </c>
      <c r="AV14" s="280">
        <f t="shared" si="2"/>
      </c>
      <c r="AW14" s="280">
        <f t="shared" si="2"/>
      </c>
      <c r="AX14" s="281">
        <f t="shared" si="10"/>
        <v>0</v>
      </c>
      <c r="AZ14" s="471">
        <v>9</v>
      </c>
      <c r="BA14" s="472">
        <f t="shared" si="22"/>
        <v>1</v>
      </c>
      <c r="BB14" s="473">
        <f t="shared" si="3"/>
      </c>
      <c r="BC14" s="474">
        <f t="shared" si="4"/>
      </c>
      <c r="BD14" s="475">
        <f t="shared" si="11"/>
      </c>
      <c r="BE14" s="475">
        <f t="shared" si="12"/>
      </c>
      <c r="BF14" s="475">
        <f t="shared" si="13"/>
      </c>
      <c r="BG14" s="475">
        <f t="shared" si="14"/>
      </c>
      <c r="BH14" s="475">
        <f t="shared" si="15"/>
      </c>
      <c r="BI14" s="476">
        <f t="shared" si="16"/>
      </c>
      <c r="BJ14" s="477">
        <f t="shared" si="17"/>
      </c>
      <c r="BK14" s="478">
        <f t="shared" si="18"/>
      </c>
      <c r="BL14" s="479">
        <f t="shared" si="19"/>
      </c>
      <c r="BM14" s="480">
        <f t="shared" si="20"/>
      </c>
      <c r="BN14" s="481">
        <f t="shared" si="21"/>
      </c>
      <c r="BO14" s="482"/>
      <c r="BP14" s="483"/>
      <c r="BQ14" s="484"/>
    </row>
    <row r="15" spans="2:69" ht="13.5" customHeight="1">
      <c r="B15" s="1603"/>
      <c r="C15" s="1607"/>
      <c r="D15" s="282">
        <v>10</v>
      </c>
      <c r="E15" s="283"/>
      <c r="F15" s="284">
        <f t="shared" si="5"/>
        <v>-37</v>
      </c>
      <c r="G15" s="285">
        <f t="shared" si="6"/>
        <v>10000000</v>
      </c>
      <c r="H15" s="286">
        <f>'入力フォーム 男子'!N27</f>
        <v>0</v>
      </c>
      <c r="I15" s="287">
        <f>'入力フォーム 男子'!K27</f>
        <v>0</v>
      </c>
      <c r="J15" s="292"/>
      <c r="K15" s="293"/>
      <c r="L15" s="290"/>
      <c r="M15" s="291"/>
      <c r="N15" s="292"/>
      <c r="O15" s="293"/>
      <c r="P15" s="290"/>
      <c r="Q15" s="291"/>
      <c r="R15" s="288"/>
      <c r="S15" s="289">
        <f>IF($H15=0,"",1)</f>
      </c>
      <c r="T15" s="290"/>
      <c r="U15" s="291"/>
      <c r="V15" s="290"/>
      <c r="W15" s="294"/>
      <c r="X15" s="290"/>
      <c r="Y15" s="293"/>
      <c r="Z15" s="295">
        <f t="shared" si="7"/>
        <v>0</v>
      </c>
      <c r="AA15" s="290">
        <f t="shared" si="8"/>
      </c>
      <c r="AB15" s="296">
        <f t="shared" si="0"/>
      </c>
      <c r="AC15" s="296">
        <f t="shared" si="0"/>
      </c>
      <c r="AD15" s="296">
        <f t="shared" si="0"/>
      </c>
      <c r="AE15" s="296">
        <f t="shared" si="0"/>
      </c>
      <c r="AF15" s="296">
        <f t="shared" si="0"/>
      </c>
      <c r="AG15" s="293">
        <f t="shared" si="0"/>
      </c>
      <c r="AH15" s="290">
        <f t="shared" si="0"/>
      </c>
      <c r="AI15" s="296">
        <f t="shared" si="0"/>
      </c>
      <c r="AJ15" s="296">
        <f t="shared" si="0"/>
      </c>
      <c r="AK15" s="296">
        <f t="shared" si="0"/>
      </c>
      <c r="AL15" s="296">
        <f t="shared" si="0"/>
      </c>
      <c r="AM15" s="296">
        <f t="shared" si="0"/>
      </c>
      <c r="AN15" s="297">
        <f t="shared" si="0"/>
      </c>
      <c r="AO15" s="298">
        <f t="shared" si="9"/>
        <v>0</v>
      </c>
      <c r="AP15" s="299">
        <f t="shared" si="1"/>
      </c>
      <c r="AQ15" s="291">
        <f t="shared" si="1"/>
      </c>
      <c r="AR15" s="291">
        <f t="shared" si="1"/>
      </c>
      <c r="AS15" s="291">
        <f t="shared" si="1"/>
      </c>
      <c r="AT15" s="291">
        <f t="shared" si="1"/>
      </c>
      <c r="AU15" s="291">
        <f t="shared" si="1"/>
      </c>
      <c r="AV15" s="300">
        <f t="shared" si="2"/>
      </c>
      <c r="AW15" s="300">
        <f t="shared" si="2"/>
      </c>
      <c r="AX15" s="301">
        <f t="shared" si="10"/>
        <v>0</v>
      </c>
      <c r="AZ15" s="513">
        <v>10</v>
      </c>
      <c r="BA15" s="514">
        <f t="shared" si="22"/>
        <v>1</v>
      </c>
      <c r="BB15" s="515">
        <f t="shared" si="3"/>
      </c>
      <c r="BC15" s="516">
        <f t="shared" si="4"/>
      </c>
      <c r="BD15" s="517">
        <f t="shared" si="11"/>
      </c>
      <c r="BE15" s="517">
        <f t="shared" si="12"/>
      </c>
      <c r="BF15" s="517">
        <f t="shared" si="13"/>
      </c>
      <c r="BG15" s="517">
        <f t="shared" si="14"/>
      </c>
      <c r="BH15" s="517">
        <f t="shared" si="15"/>
      </c>
      <c r="BI15" s="518">
        <f t="shared" si="16"/>
      </c>
      <c r="BJ15" s="519">
        <f t="shared" si="17"/>
      </c>
      <c r="BK15" s="520">
        <f t="shared" si="18"/>
      </c>
      <c r="BL15" s="521">
        <f t="shared" si="19"/>
      </c>
      <c r="BM15" s="522">
        <f t="shared" si="20"/>
      </c>
      <c r="BN15" s="523">
        <f t="shared" si="21"/>
      </c>
      <c r="BO15" s="524"/>
      <c r="BP15" s="525"/>
      <c r="BQ15" s="526"/>
    </row>
    <row r="16" spans="2:69" ht="13.5" customHeight="1">
      <c r="B16" s="1603"/>
      <c r="C16" s="1609" t="s">
        <v>187</v>
      </c>
      <c r="D16" s="260">
        <v>11</v>
      </c>
      <c r="E16" s="261"/>
      <c r="F16" s="262">
        <f t="shared" si="5"/>
        <v>-37</v>
      </c>
      <c r="G16" s="302">
        <f t="shared" si="6"/>
        <v>10000000</v>
      </c>
      <c r="H16" s="264">
        <f>'入力フォーム 男子'!N28</f>
        <v>0</v>
      </c>
      <c r="I16" s="265">
        <f>'入力フォーム 男子'!K28</f>
        <v>0</v>
      </c>
      <c r="J16" s="270"/>
      <c r="K16" s="271"/>
      <c r="L16" s="268"/>
      <c r="M16" s="269"/>
      <c r="N16" s="270"/>
      <c r="O16" s="271"/>
      <c r="P16" s="268"/>
      <c r="Q16" s="269"/>
      <c r="R16" s="270"/>
      <c r="S16" s="271"/>
      <c r="T16" s="303">
        <f>IF($H16=0,"",1)</f>
      </c>
      <c r="U16" s="304"/>
      <c r="V16" s="268"/>
      <c r="W16" s="272"/>
      <c r="X16" s="268"/>
      <c r="Y16" s="271"/>
      <c r="Z16" s="275">
        <f t="shared" si="7"/>
        <v>0</v>
      </c>
      <c r="AA16" s="268">
        <f t="shared" si="8"/>
      </c>
      <c r="AB16" s="276">
        <f t="shared" si="0"/>
      </c>
      <c r="AC16" s="276">
        <f t="shared" si="0"/>
      </c>
      <c r="AD16" s="276">
        <f t="shared" si="0"/>
      </c>
      <c r="AE16" s="276">
        <f t="shared" si="0"/>
      </c>
      <c r="AF16" s="276">
        <f t="shared" si="0"/>
      </c>
      <c r="AG16" s="271">
        <f t="shared" si="0"/>
      </c>
      <c r="AH16" s="268">
        <f t="shared" si="0"/>
      </c>
      <c r="AI16" s="276">
        <f t="shared" si="0"/>
      </c>
      <c r="AJ16" s="276">
        <f t="shared" si="0"/>
      </c>
      <c r="AK16" s="276">
        <f t="shared" si="0"/>
      </c>
      <c r="AL16" s="276">
        <f t="shared" si="0"/>
      </c>
      <c r="AM16" s="276">
        <f t="shared" si="0"/>
      </c>
      <c r="AN16" s="277">
        <f t="shared" si="0"/>
      </c>
      <c r="AO16" s="278">
        <f t="shared" si="9"/>
        <v>0</v>
      </c>
      <c r="AP16" s="279">
        <f t="shared" si="1"/>
      </c>
      <c r="AQ16" s="269">
        <f t="shared" si="1"/>
      </c>
      <c r="AR16" s="269">
        <f t="shared" si="1"/>
      </c>
      <c r="AS16" s="269">
        <f t="shared" si="1"/>
      </c>
      <c r="AT16" s="269">
        <f t="shared" si="1"/>
      </c>
      <c r="AU16" s="269">
        <f t="shared" si="1"/>
      </c>
      <c r="AV16" s="280">
        <f t="shared" si="2"/>
      </c>
      <c r="AW16" s="280">
        <f t="shared" si="2"/>
      </c>
      <c r="AX16" s="281">
        <f t="shared" si="10"/>
        <v>0</v>
      </c>
      <c r="AZ16" s="457">
        <v>11</v>
      </c>
      <c r="BA16" s="527">
        <f t="shared" si="22"/>
        <v>1</v>
      </c>
      <c r="BB16" s="459">
        <f t="shared" si="3"/>
      </c>
      <c r="BC16" s="460">
        <f t="shared" si="4"/>
      </c>
      <c r="BD16" s="461">
        <f t="shared" si="11"/>
      </c>
      <c r="BE16" s="461">
        <f t="shared" si="12"/>
      </c>
      <c r="BF16" s="461">
        <f t="shared" si="13"/>
      </c>
      <c r="BG16" s="461">
        <f t="shared" si="14"/>
      </c>
      <c r="BH16" s="461">
        <f t="shared" si="15"/>
      </c>
      <c r="BI16" s="462">
        <f t="shared" si="16"/>
      </c>
      <c r="BJ16" s="463">
        <f t="shared" si="17"/>
      </c>
      <c r="BK16" s="464">
        <f t="shared" si="18"/>
      </c>
      <c r="BL16" s="465">
        <f t="shared" si="19"/>
      </c>
      <c r="BM16" s="466">
        <f t="shared" si="20"/>
      </c>
      <c r="BN16" s="467">
        <f t="shared" si="21"/>
      </c>
      <c r="BO16" s="468"/>
      <c r="BP16" s="469"/>
      <c r="BQ16" s="470"/>
    </row>
    <row r="17" spans="2:69" ht="13.5" customHeight="1">
      <c r="B17" s="1603"/>
      <c r="C17" s="1607"/>
      <c r="D17" s="282">
        <v>12</v>
      </c>
      <c r="E17" s="283"/>
      <c r="F17" s="284">
        <f t="shared" si="5"/>
        <v>-37</v>
      </c>
      <c r="G17" s="285">
        <f t="shared" si="6"/>
        <v>10000000</v>
      </c>
      <c r="H17" s="286">
        <f>'入力フォーム 男子'!N29</f>
        <v>0</v>
      </c>
      <c r="I17" s="287">
        <f>'入力フォーム 男子'!K29</f>
        <v>0</v>
      </c>
      <c r="J17" s="292"/>
      <c r="K17" s="293"/>
      <c r="L17" s="290"/>
      <c r="M17" s="291"/>
      <c r="N17" s="292"/>
      <c r="O17" s="293"/>
      <c r="P17" s="290"/>
      <c r="Q17" s="291"/>
      <c r="R17" s="292"/>
      <c r="S17" s="293"/>
      <c r="T17" s="305"/>
      <c r="U17" s="306">
        <f>IF($H17=0,"",1)</f>
      </c>
      <c r="V17" s="290"/>
      <c r="W17" s="294"/>
      <c r="X17" s="290"/>
      <c r="Y17" s="293"/>
      <c r="Z17" s="295">
        <f t="shared" si="7"/>
        <v>0</v>
      </c>
      <c r="AA17" s="290">
        <f t="shared" si="8"/>
      </c>
      <c r="AB17" s="296">
        <f t="shared" si="0"/>
      </c>
      <c r="AC17" s="296">
        <f t="shared" si="0"/>
      </c>
      <c r="AD17" s="296">
        <f t="shared" si="0"/>
      </c>
      <c r="AE17" s="296">
        <f t="shared" si="0"/>
      </c>
      <c r="AF17" s="296">
        <f t="shared" si="0"/>
      </c>
      <c r="AG17" s="293">
        <f t="shared" si="0"/>
      </c>
      <c r="AH17" s="290">
        <f t="shared" si="0"/>
      </c>
      <c r="AI17" s="296">
        <f t="shared" si="0"/>
      </c>
      <c r="AJ17" s="296">
        <f t="shared" si="0"/>
      </c>
      <c r="AK17" s="296">
        <f t="shared" si="0"/>
      </c>
      <c r="AL17" s="296">
        <f t="shared" si="0"/>
      </c>
      <c r="AM17" s="296">
        <f t="shared" si="0"/>
      </c>
      <c r="AN17" s="297">
        <f t="shared" si="0"/>
      </c>
      <c r="AO17" s="298">
        <f t="shared" si="9"/>
        <v>0</v>
      </c>
      <c r="AP17" s="299">
        <f t="shared" si="1"/>
      </c>
      <c r="AQ17" s="291">
        <f t="shared" si="1"/>
      </c>
      <c r="AR17" s="291">
        <f t="shared" si="1"/>
      </c>
      <c r="AS17" s="291">
        <f t="shared" si="1"/>
      </c>
      <c r="AT17" s="291">
        <f t="shared" si="1"/>
      </c>
      <c r="AU17" s="291">
        <f t="shared" si="1"/>
      </c>
      <c r="AV17" s="300">
        <f t="shared" si="2"/>
      </c>
      <c r="AW17" s="300">
        <f t="shared" si="2"/>
      </c>
      <c r="AX17" s="301">
        <f t="shared" si="10"/>
        <v>0</v>
      </c>
      <c r="AZ17" s="471">
        <v>12</v>
      </c>
      <c r="BA17" s="472">
        <f t="shared" si="22"/>
        <v>1</v>
      </c>
      <c r="BB17" s="473">
        <f t="shared" si="3"/>
      </c>
      <c r="BC17" s="474">
        <f t="shared" si="4"/>
      </c>
      <c r="BD17" s="475">
        <f t="shared" si="11"/>
      </c>
      <c r="BE17" s="475">
        <f t="shared" si="12"/>
      </c>
      <c r="BF17" s="475">
        <f t="shared" si="13"/>
      </c>
      <c r="BG17" s="475">
        <f t="shared" si="14"/>
      </c>
      <c r="BH17" s="475">
        <f t="shared" si="15"/>
      </c>
      <c r="BI17" s="476">
        <f t="shared" si="16"/>
      </c>
      <c r="BJ17" s="477">
        <f t="shared" si="17"/>
      </c>
      <c r="BK17" s="478">
        <f t="shared" si="18"/>
      </c>
      <c r="BL17" s="479">
        <f t="shared" si="19"/>
      </c>
      <c r="BM17" s="480">
        <f t="shared" si="20"/>
      </c>
      <c r="BN17" s="481">
        <f t="shared" si="21"/>
      </c>
      <c r="BO17" s="482"/>
      <c r="BP17" s="483"/>
      <c r="BQ17" s="484"/>
    </row>
    <row r="18" spans="2:69" ht="13.5" customHeight="1">
      <c r="B18" s="1603"/>
      <c r="C18" s="1609" t="s">
        <v>188</v>
      </c>
      <c r="D18" s="260">
        <v>13</v>
      </c>
      <c r="E18" s="261"/>
      <c r="F18" s="262">
        <f t="shared" si="5"/>
        <v>-37</v>
      </c>
      <c r="G18" s="302">
        <f t="shared" si="6"/>
        <v>10000000</v>
      </c>
      <c r="H18" s="264">
        <f>'入力フォーム 男子'!N30</f>
        <v>0</v>
      </c>
      <c r="I18" s="265">
        <f>'入力フォーム 男子'!K30</f>
        <v>0</v>
      </c>
      <c r="J18" s="270"/>
      <c r="K18" s="271"/>
      <c r="L18" s="268"/>
      <c r="M18" s="269"/>
      <c r="N18" s="270"/>
      <c r="O18" s="271"/>
      <c r="P18" s="268"/>
      <c r="Q18" s="269"/>
      <c r="R18" s="270"/>
      <c r="S18" s="271"/>
      <c r="T18" s="268"/>
      <c r="U18" s="269"/>
      <c r="V18" s="303">
        <f>IF($H18=0,"",1)</f>
      </c>
      <c r="W18" s="307"/>
      <c r="X18" s="308"/>
      <c r="Y18" s="267"/>
      <c r="Z18" s="275">
        <f t="shared" si="7"/>
        <v>0</v>
      </c>
      <c r="AA18" s="268">
        <f t="shared" si="8"/>
      </c>
      <c r="AB18" s="276">
        <f t="shared" si="0"/>
      </c>
      <c r="AC18" s="276">
        <f t="shared" si="0"/>
      </c>
      <c r="AD18" s="276">
        <f t="shared" si="0"/>
      </c>
      <c r="AE18" s="276">
        <f t="shared" si="0"/>
      </c>
      <c r="AF18" s="276">
        <f t="shared" si="0"/>
      </c>
      <c r="AG18" s="271">
        <f t="shared" si="0"/>
      </c>
      <c r="AH18" s="268">
        <f t="shared" si="0"/>
      </c>
      <c r="AI18" s="276">
        <f t="shared" si="0"/>
      </c>
      <c r="AJ18" s="276">
        <f t="shared" si="0"/>
      </c>
      <c r="AK18" s="276">
        <f t="shared" si="0"/>
      </c>
      <c r="AL18" s="276">
        <f t="shared" si="0"/>
      </c>
      <c r="AM18" s="276">
        <f t="shared" si="0"/>
      </c>
      <c r="AN18" s="277">
        <f t="shared" si="0"/>
      </c>
      <c r="AO18" s="278">
        <f t="shared" si="9"/>
        <v>0</v>
      </c>
      <c r="AP18" s="279">
        <f t="shared" si="1"/>
      </c>
      <c r="AQ18" s="269">
        <f t="shared" si="1"/>
      </c>
      <c r="AR18" s="269">
        <f t="shared" si="1"/>
      </c>
      <c r="AS18" s="269">
        <f t="shared" si="1"/>
      </c>
      <c r="AT18" s="269">
        <f t="shared" si="1"/>
      </c>
      <c r="AU18" s="269">
        <f t="shared" si="1"/>
      </c>
      <c r="AV18" s="280">
        <f t="shared" si="2"/>
      </c>
      <c r="AW18" s="280">
        <f t="shared" si="2"/>
      </c>
      <c r="AX18" s="281">
        <f t="shared" si="10"/>
        <v>0</v>
      </c>
      <c r="AZ18" s="471">
        <v>13</v>
      </c>
      <c r="BA18" s="472">
        <f t="shared" si="22"/>
        <v>1</v>
      </c>
      <c r="BB18" s="473">
        <f>IF(ISNA(VLOOKUP($BA18,$F$6:$I$45,4,0)),"",VLOOKUP($BA18,$F$6:$I$45,4,0))</f>
      </c>
      <c r="BC18" s="474">
        <f t="shared" si="4"/>
      </c>
      <c r="BD18" s="475">
        <f t="shared" si="11"/>
      </c>
      <c r="BE18" s="475">
        <f t="shared" si="12"/>
      </c>
      <c r="BF18" s="475">
        <f t="shared" si="13"/>
      </c>
      <c r="BG18" s="475">
        <f t="shared" si="14"/>
      </c>
      <c r="BH18" s="475">
        <f t="shared" si="15"/>
      </c>
      <c r="BI18" s="476">
        <f t="shared" si="16"/>
      </c>
      <c r="BJ18" s="477">
        <f t="shared" si="17"/>
      </c>
      <c r="BK18" s="478">
        <f t="shared" si="18"/>
      </c>
      <c r="BL18" s="479">
        <f t="shared" si="19"/>
      </c>
      <c r="BM18" s="480">
        <f t="shared" si="20"/>
      </c>
      <c r="BN18" s="481">
        <f t="shared" si="21"/>
      </c>
      <c r="BO18" s="482"/>
      <c r="BP18" s="483"/>
      <c r="BQ18" s="484"/>
    </row>
    <row r="19" spans="2:69" ht="13.5" customHeight="1">
      <c r="B19" s="1603"/>
      <c r="C19" s="1610"/>
      <c r="D19" s="282">
        <v>14</v>
      </c>
      <c r="E19" s="283"/>
      <c r="F19" s="284">
        <f t="shared" si="5"/>
        <v>-37</v>
      </c>
      <c r="G19" s="285">
        <f t="shared" si="6"/>
        <v>10000000</v>
      </c>
      <c r="H19" s="286">
        <f>'入力フォーム 男子'!N31</f>
        <v>0</v>
      </c>
      <c r="I19" s="287">
        <f>'入力フォーム 男子'!K31</f>
        <v>0</v>
      </c>
      <c r="J19" s="292"/>
      <c r="K19" s="293"/>
      <c r="L19" s="290"/>
      <c r="M19" s="291"/>
      <c r="N19" s="292"/>
      <c r="O19" s="293"/>
      <c r="P19" s="290"/>
      <c r="Q19" s="291"/>
      <c r="R19" s="292"/>
      <c r="S19" s="293"/>
      <c r="T19" s="290"/>
      <c r="U19" s="291"/>
      <c r="V19" s="305"/>
      <c r="W19" s="309">
        <f>IF($H19=0,"",1)</f>
      </c>
      <c r="X19" s="305"/>
      <c r="Y19" s="310"/>
      <c r="Z19" s="295">
        <f t="shared" si="7"/>
        <v>0</v>
      </c>
      <c r="AA19" s="290">
        <f t="shared" si="8"/>
      </c>
      <c r="AB19" s="296">
        <f t="shared" si="0"/>
      </c>
      <c r="AC19" s="296">
        <f t="shared" si="0"/>
      </c>
      <c r="AD19" s="296">
        <f t="shared" si="0"/>
      </c>
      <c r="AE19" s="296">
        <f t="shared" si="0"/>
      </c>
      <c r="AF19" s="296">
        <f t="shared" si="0"/>
      </c>
      <c r="AG19" s="293">
        <f t="shared" si="0"/>
      </c>
      <c r="AH19" s="290">
        <f t="shared" si="0"/>
      </c>
      <c r="AI19" s="296">
        <f t="shared" si="0"/>
      </c>
      <c r="AJ19" s="296">
        <f t="shared" si="0"/>
      </c>
      <c r="AK19" s="296">
        <f t="shared" si="0"/>
      </c>
      <c r="AL19" s="296">
        <f t="shared" si="0"/>
      </c>
      <c r="AM19" s="296">
        <f t="shared" si="0"/>
      </c>
      <c r="AN19" s="297">
        <f t="shared" si="0"/>
      </c>
      <c r="AO19" s="298">
        <f t="shared" si="9"/>
        <v>0</v>
      </c>
      <c r="AP19" s="299">
        <f t="shared" si="1"/>
      </c>
      <c r="AQ19" s="291">
        <f t="shared" si="1"/>
      </c>
      <c r="AR19" s="291">
        <f t="shared" si="1"/>
      </c>
      <c r="AS19" s="291">
        <f t="shared" si="1"/>
      </c>
      <c r="AT19" s="291">
        <f t="shared" si="1"/>
      </c>
      <c r="AU19" s="291">
        <f t="shared" si="1"/>
      </c>
      <c r="AV19" s="300">
        <f t="shared" si="2"/>
      </c>
      <c r="AW19" s="300">
        <f t="shared" si="2"/>
      </c>
      <c r="AX19" s="301">
        <f t="shared" si="10"/>
        <v>0</v>
      </c>
      <c r="AZ19" s="471">
        <v>14</v>
      </c>
      <c r="BA19" s="472">
        <f t="shared" si="22"/>
        <v>1</v>
      </c>
      <c r="BB19" s="473">
        <f aca="true" t="shared" si="23" ref="BB19:BB25">IF(ISNA(VLOOKUP($BA19,$F$6:$I$45,4,0)),"",VLOOKUP($BA19,$F$6:$I$45,4,0))</f>
      </c>
      <c r="BC19" s="474">
        <f aca="true" t="shared" si="24" ref="BC19:BC25">IF(BB19="","",IF(VLOOKUP($BB19,$I$6:$AW$45,2,0)+VLOOKUP($BB19,$I$6:$AW$45,3,0)=1,"●",""))</f>
      </c>
      <c r="BD19" s="475">
        <f t="shared" si="11"/>
      </c>
      <c r="BE19" s="475">
        <f t="shared" si="12"/>
      </c>
      <c r="BF19" s="475">
        <f t="shared" si="13"/>
      </c>
      <c r="BG19" s="475">
        <f t="shared" si="14"/>
      </c>
      <c r="BH19" s="475">
        <f t="shared" si="15"/>
      </c>
      <c r="BI19" s="476">
        <f t="shared" si="16"/>
      </c>
      <c r="BJ19" s="477">
        <f t="shared" si="17"/>
      </c>
      <c r="BK19" s="478">
        <f t="shared" si="18"/>
      </c>
      <c r="BL19" s="479">
        <f t="shared" si="19"/>
      </c>
      <c r="BM19" s="480">
        <f t="shared" si="20"/>
      </c>
      <c r="BN19" s="481">
        <f t="shared" si="21"/>
      </c>
      <c r="BO19" s="482"/>
      <c r="BP19" s="483"/>
      <c r="BQ19" s="484"/>
    </row>
    <row r="20" spans="2:69" s="214" customFormat="1" ht="13.5" customHeight="1">
      <c r="B20" s="1603"/>
      <c r="C20" s="1625" t="s">
        <v>144</v>
      </c>
      <c r="D20" s="1626"/>
      <c r="E20" s="1626"/>
      <c r="F20" s="311"/>
      <c r="G20" s="311"/>
      <c r="H20" s="311"/>
      <c r="I20" s="312"/>
      <c r="J20" s="313">
        <f>SUM(J6:J19)</f>
        <v>0</v>
      </c>
      <c r="K20" s="314">
        <f aca="true" t="shared" si="25" ref="K20:W20">SUM(K6:K19)</f>
        <v>0</v>
      </c>
      <c r="L20" s="315">
        <f t="shared" si="25"/>
        <v>0</v>
      </c>
      <c r="M20" s="316">
        <f t="shared" si="25"/>
        <v>0</v>
      </c>
      <c r="N20" s="317">
        <f t="shared" si="25"/>
        <v>0</v>
      </c>
      <c r="O20" s="314">
        <f t="shared" si="25"/>
        <v>0</v>
      </c>
      <c r="P20" s="315">
        <f t="shared" si="25"/>
        <v>0</v>
      </c>
      <c r="Q20" s="316">
        <f t="shared" si="25"/>
        <v>0</v>
      </c>
      <c r="R20" s="317">
        <f t="shared" si="25"/>
        <v>0</v>
      </c>
      <c r="S20" s="314">
        <f t="shared" si="25"/>
        <v>0</v>
      </c>
      <c r="T20" s="315">
        <f t="shared" si="25"/>
        <v>0</v>
      </c>
      <c r="U20" s="316">
        <f t="shared" si="25"/>
        <v>0</v>
      </c>
      <c r="V20" s="315">
        <f t="shared" si="25"/>
        <v>0</v>
      </c>
      <c r="W20" s="318">
        <f t="shared" si="25"/>
        <v>0</v>
      </c>
      <c r="X20" s="313">
        <f>SUM(X6:X19)</f>
        <v>0</v>
      </c>
      <c r="Y20" s="316">
        <f>SUM(Y6:Y19)</f>
        <v>0</v>
      </c>
      <c r="Z20" s="319">
        <f>SUM(Z6:Z19)</f>
        <v>0</v>
      </c>
      <c r="AA20" s="320">
        <f>SUM(AA6:AA19)</f>
        <v>0</v>
      </c>
      <c r="AB20" s="321">
        <f aca="true" t="shared" si="26" ref="AB20:AN20">SUM(AB6:AB19)</f>
        <v>0</v>
      </c>
      <c r="AC20" s="321">
        <f t="shared" si="26"/>
        <v>0</v>
      </c>
      <c r="AD20" s="321">
        <f t="shared" si="26"/>
        <v>0</v>
      </c>
      <c r="AE20" s="321">
        <f t="shared" si="26"/>
        <v>0</v>
      </c>
      <c r="AF20" s="321">
        <f t="shared" si="26"/>
        <v>0</v>
      </c>
      <c r="AG20" s="314">
        <f t="shared" si="26"/>
        <v>0</v>
      </c>
      <c r="AH20" s="315">
        <f t="shared" si="26"/>
        <v>0</v>
      </c>
      <c r="AI20" s="321">
        <f t="shared" si="26"/>
        <v>0</v>
      </c>
      <c r="AJ20" s="321">
        <f t="shared" si="26"/>
        <v>0</v>
      </c>
      <c r="AK20" s="321">
        <f t="shared" si="26"/>
        <v>0</v>
      </c>
      <c r="AL20" s="321">
        <f t="shared" si="26"/>
        <v>0</v>
      </c>
      <c r="AM20" s="321">
        <f t="shared" si="26"/>
        <v>0</v>
      </c>
      <c r="AN20" s="322">
        <f t="shared" si="26"/>
        <v>0</v>
      </c>
      <c r="AO20" s="317">
        <f t="shared" si="9"/>
        <v>0</v>
      </c>
      <c r="AP20" s="323">
        <f aca="true" t="shared" si="27" ref="AP20:AW20">SUM(AP6:AP19)</f>
        <v>0</v>
      </c>
      <c r="AQ20" s="317">
        <f t="shared" si="27"/>
        <v>0</v>
      </c>
      <c r="AR20" s="317">
        <f t="shared" si="27"/>
        <v>0</v>
      </c>
      <c r="AS20" s="317">
        <f t="shared" si="27"/>
        <v>0</v>
      </c>
      <c r="AT20" s="317">
        <f t="shared" si="27"/>
        <v>0</v>
      </c>
      <c r="AU20" s="317">
        <f t="shared" si="27"/>
        <v>0</v>
      </c>
      <c r="AV20" s="317">
        <f t="shared" si="27"/>
        <v>0</v>
      </c>
      <c r="AW20" s="316">
        <f t="shared" si="27"/>
        <v>0</v>
      </c>
      <c r="AX20" s="319">
        <f t="shared" si="10"/>
        <v>0</v>
      </c>
      <c r="AZ20" s="513">
        <v>15</v>
      </c>
      <c r="BA20" s="514">
        <f t="shared" si="22"/>
        <v>1</v>
      </c>
      <c r="BB20" s="515">
        <f t="shared" si="23"/>
      </c>
      <c r="BC20" s="516">
        <f t="shared" si="24"/>
      </c>
      <c r="BD20" s="517">
        <f t="shared" si="11"/>
      </c>
      <c r="BE20" s="517">
        <f t="shared" si="12"/>
      </c>
      <c r="BF20" s="517">
        <f t="shared" si="13"/>
      </c>
      <c r="BG20" s="517">
        <f t="shared" si="14"/>
      </c>
      <c r="BH20" s="517">
        <f t="shared" si="15"/>
      </c>
      <c r="BI20" s="518">
        <f t="shared" si="16"/>
      </c>
      <c r="BJ20" s="519">
        <f t="shared" si="17"/>
      </c>
      <c r="BK20" s="520">
        <f t="shared" si="18"/>
      </c>
      <c r="BL20" s="521">
        <f t="shared" si="19"/>
      </c>
      <c r="BM20" s="522">
        <f t="shared" si="20"/>
      </c>
      <c r="BN20" s="523">
        <f t="shared" si="21"/>
      </c>
      <c r="BO20" s="524"/>
      <c r="BP20" s="520"/>
      <c r="BQ20" s="528"/>
    </row>
    <row r="21" spans="2:69" ht="13.5" customHeight="1">
      <c r="B21" s="1603"/>
      <c r="C21" s="1607" t="s">
        <v>92</v>
      </c>
      <c r="D21" s="260">
        <v>29</v>
      </c>
      <c r="E21" s="261"/>
      <c r="F21" s="262">
        <f aca="true" t="shared" si="28" ref="F21:F36">RANK(G21,$G$6:$G$45,1)-COUNTIF($H$6:$H$19,0)-COUNTIF($I$21:$I$36,0)-COUNTIF($H$38:$H$45,0)</f>
        <v>-37</v>
      </c>
      <c r="G21" s="302">
        <f>10000000+H21</f>
        <v>10000000</v>
      </c>
      <c r="H21" s="264">
        <f>'入力フォーム 男子'!N46</f>
        <v>0</v>
      </c>
      <c r="I21" s="265">
        <f>'入力フォーム 男子'!K46</f>
        <v>0</v>
      </c>
      <c r="J21" s="260"/>
      <c r="K21" s="324"/>
      <c r="L21" s="213"/>
      <c r="M21" s="324"/>
      <c r="N21" s="213"/>
      <c r="O21" s="324"/>
      <c r="P21" s="213"/>
      <c r="Q21" s="324"/>
      <c r="R21" s="213"/>
      <c r="S21" s="324"/>
      <c r="T21" s="213"/>
      <c r="U21" s="324"/>
      <c r="V21" s="213"/>
      <c r="W21" s="324"/>
      <c r="X21" s="303">
        <f>IF($H21=0,"",1)</f>
      </c>
      <c r="Y21" s="267"/>
      <c r="Z21" s="325">
        <f t="shared" si="7"/>
        <v>0</v>
      </c>
      <c r="AA21" s="326"/>
      <c r="AB21" s="326"/>
      <c r="AC21" s="326"/>
      <c r="AD21" s="326"/>
      <c r="AE21" s="326"/>
      <c r="AF21" s="326"/>
      <c r="AG21" s="327"/>
      <c r="AH21" s="328"/>
      <c r="AI21" s="326"/>
      <c r="AJ21" s="326"/>
      <c r="AK21" s="326"/>
      <c r="AL21" s="326"/>
      <c r="AM21" s="326"/>
      <c r="AN21" s="329"/>
      <c r="AO21" s="330">
        <f t="shared" si="9"/>
        <v>0</v>
      </c>
      <c r="AP21" s="279">
        <f aca="true" t="shared" si="29" ref="AP21:AW22">IF($H21=0,"",IF($H21=AP$4,1,""))</f>
      </c>
      <c r="AQ21" s="269">
        <f t="shared" si="29"/>
      </c>
      <c r="AR21" s="269">
        <f t="shared" si="29"/>
      </c>
      <c r="AS21" s="269">
        <f t="shared" si="29"/>
      </c>
      <c r="AT21" s="269">
        <f t="shared" si="29"/>
      </c>
      <c r="AU21" s="269">
        <f t="shared" si="29"/>
      </c>
      <c r="AV21" s="280">
        <f t="shared" si="29"/>
      </c>
      <c r="AW21" s="280">
        <f t="shared" si="29"/>
      </c>
      <c r="AX21" s="331">
        <f t="shared" si="10"/>
        <v>0</v>
      </c>
      <c r="AZ21" s="457">
        <v>16</v>
      </c>
      <c r="BA21" s="527">
        <f t="shared" si="22"/>
        <v>1</v>
      </c>
      <c r="BB21" s="459">
        <f t="shared" si="23"/>
      </c>
      <c r="BC21" s="460">
        <f t="shared" si="24"/>
      </c>
      <c r="BD21" s="461">
        <f t="shared" si="11"/>
      </c>
      <c r="BE21" s="461">
        <f t="shared" si="12"/>
      </c>
      <c r="BF21" s="461">
        <f t="shared" si="13"/>
      </c>
      <c r="BG21" s="461">
        <f t="shared" si="14"/>
      </c>
      <c r="BH21" s="461">
        <f t="shared" si="15"/>
      </c>
      <c r="BI21" s="462">
        <f t="shared" si="16"/>
      </c>
      <c r="BJ21" s="463">
        <f t="shared" si="17"/>
      </c>
      <c r="BK21" s="464">
        <f t="shared" si="18"/>
      </c>
      <c r="BL21" s="465">
        <f t="shared" si="19"/>
      </c>
      <c r="BM21" s="466">
        <f t="shared" si="20"/>
      </c>
      <c r="BN21" s="467">
        <f t="shared" si="21"/>
      </c>
      <c r="BO21" s="468"/>
      <c r="BP21" s="469"/>
      <c r="BQ21" s="470"/>
    </row>
    <row r="22" spans="2:69" ht="13.5" customHeight="1" thickBot="1">
      <c r="B22" s="1604"/>
      <c r="C22" s="1608"/>
      <c r="D22" s="332">
        <v>30</v>
      </c>
      <c r="E22" s="333"/>
      <c r="F22" s="334">
        <f t="shared" si="28"/>
        <v>-37</v>
      </c>
      <c r="G22" s="335">
        <f>10000000+H22</f>
        <v>10000000</v>
      </c>
      <c r="H22" s="336">
        <f>'入力フォーム 男子'!N47</f>
        <v>0</v>
      </c>
      <c r="I22" s="337">
        <f>'入力フォーム 男子'!K47</f>
        <v>0</v>
      </c>
      <c r="J22" s="332"/>
      <c r="K22" s="338"/>
      <c r="L22" s="339"/>
      <c r="M22" s="338"/>
      <c r="N22" s="339"/>
      <c r="O22" s="338"/>
      <c r="P22" s="339"/>
      <c r="Q22" s="338"/>
      <c r="R22" s="339"/>
      <c r="S22" s="338"/>
      <c r="T22" s="339"/>
      <c r="U22" s="338"/>
      <c r="V22" s="339"/>
      <c r="W22" s="338"/>
      <c r="X22" s="340"/>
      <c r="Y22" s="341">
        <f>IF($H22=0,"",1)</f>
      </c>
      <c r="Z22" s="342">
        <f t="shared" si="7"/>
        <v>0</v>
      </c>
      <c r="AA22" s="343"/>
      <c r="AB22" s="343"/>
      <c r="AC22" s="343"/>
      <c r="AD22" s="343"/>
      <c r="AE22" s="343"/>
      <c r="AF22" s="343"/>
      <c r="AG22" s="344"/>
      <c r="AH22" s="345"/>
      <c r="AI22" s="343"/>
      <c r="AJ22" s="343"/>
      <c r="AK22" s="343"/>
      <c r="AL22" s="343"/>
      <c r="AM22" s="343"/>
      <c r="AN22" s="346"/>
      <c r="AO22" s="347">
        <f t="shared" si="9"/>
        <v>0</v>
      </c>
      <c r="AP22" s="348">
        <f t="shared" si="29"/>
      </c>
      <c r="AQ22" s="349">
        <f t="shared" si="29"/>
      </c>
      <c r="AR22" s="349">
        <f t="shared" si="29"/>
      </c>
      <c r="AS22" s="349">
        <f t="shared" si="29"/>
      </c>
      <c r="AT22" s="349">
        <f t="shared" si="29"/>
      </c>
      <c r="AU22" s="349">
        <f t="shared" si="29"/>
      </c>
      <c r="AV22" s="350">
        <f t="shared" si="29"/>
      </c>
      <c r="AW22" s="350">
        <f t="shared" si="29"/>
      </c>
      <c r="AX22" s="351">
        <f t="shared" si="10"/>
        <v>0</v>
      </c>
      <c r="AZ22" s="471">
        <v>17</v>
      </c>
      <c r="BA22" s="472">
        <f t="shared" si="22"/>
        <v>1</v>
      </c>
      <c r="BB22" s="473">
        <f t="shared" si="23"/>
      </c>
      <c r="BC22" s="474">
        <f t="shared" si="24"/>
      </c>
      <c r="BD22" s="475">
        <f t="shared" si="11"/>
      </c>
      <c r="BE22" s="475">
        <f t="shared" si="12"/>
      </c>
      <c r="BF22" s="475">
        <f t="shared" si="13"/>
      </c>
      <c r="BG22" s="475">
        <f t="shared" si="14"/>
      </c>
      <c r="BH22" s="475">
        <f t="shared" si="15"/>
      </c>
      <c r="BI22" s="476">
        <f t="shared" si="16"/>
      </c>
      <c r="BJ22" s="477">
        <f t="shared" si="17"/>
      </c>
      <c r="BK22" s="478">
        <f t="shared" si="18"/>
      </c>
      <c r="BL22" s="479">
        <f t="shared" si="19"/>
      </c>
      <c r="BM22" s="480">
        <f t="shared" si="20"/>
      </c>
      <c r="BN22" s="481">
        <f t="shared" si="21"/>
      </c>
      <c r="BO22" s="482"/>
      <c r="BP22" s="483"/>
      <c r="BQ22" s="484"/>
    </row>
    <row r="23" spans="2:69" ht="12.75" thickTop="1">
      <c r="B23" s="1602" t="s">
        <v>143</v>
      </c>
      <c r="C23" s="1609" t="s">
        <v>189</v>
      </c>
      <c r="D23" s="352">
        <v>15</v>
      </c>
      <c r="E23" s="353"/>
      <c r="F23" s="354">
        <f t="shared" si="28"/>
        <v>-37</v>
      </c>
      <c r="G23" s="355">
        <f t="shared" si="6"/>
        <v>10000000</v>
      </c>
      <c r="H23" s="356">
        <f>'入力フォーム 男子'!N32</f>
        <v>0</v>
      </c>
      <c r="I23" s="357">
        <f>'入力フォーム 男子'!K32</f>
        <v>0</v>
      </c>
      <c r="J23" s="358"/>
      <c r="K23" s="359"/>
      <c r="L23" s="352"/>
      <c r="M23" s="360"/>
      <c r="N23" s="358"/>
      <c r="O23" s="359"/>
      <c r="P23" s="352"/>
      <c r="Q23" s="360"/>
      <c r="R23" s="358"/>
      <c r="S23" s="359"/>
      <c r="T23" s="352"/>
      <c r="U23" s="360"/>
      <c r="V23" s="352"/>
      <c r="W23" s="359"/>
      <c r="X23" s="261"/>
      <c r="Y23" s="261"/>
      <c r="Z23" s="361"/>
      <c r="AA23" s="362">
        <f aca="true" t="shared" si="30" ref="AA23:AA29">IF($H23=0,"",IF($H23=AA$4,1,""))</f>
      </c>
      <c r="AB23" s="363">
        <f aca="true" t="shared" si="31" ref="AB23:AG29">IF($H23=0,"",IF($H23=AB$4,1,""))</f>
      </c>
      <c r="AC23" s="363">
        <f t="shared" si="31"/>
      </c>
      <c r="AD23" s="363">
        <f t="shared" si="31"/>
      </c>
      <c r="AE23" s="363">
        <f t="shared" si="31"/>
      </c>
      <c r="AF23" s="363">
        <f t="shared" si="31"/>
      </c>
      <c r="AG23" s="364">
        <f t="shared" si="31"/>
      </c>
      <c r="AH23" s="365"/>
      <c r="AI23" s="366"/>
      <c r="AJ23" s="366"/>
      <c r="AK23" s="366"/>
      <c r="AL23" s="366"/>
      <c r="AM23" s="366"/>
      <c r="AN23" s="367"/>
      <c r="AO23" s="368">
        <v>1</v>
      </c>
      <c r="AP23" s="369">
        <f aca="true" t="shared" si="32" ref="AP23:AP36">IF($H23=0,"",IF(AP$20=1,"",IF($H23=AP$4,1,"")))</f>
      </c>
      <c r="AQ23" s="370">
        <f aca="true" t="shared" si="33" ref="AQ23:AW36">IF($H23=0,"",IF(AQ$20=1,"",IF($H23=AQ$4,1,"")))</f>
      </c>
      <c r="AR23" s="370">
        <f t="shared" si="33"/>
      </c>
      <c r="AS23" s="370">
        <f t="shared" si="33"/>
      </c>
      <c r="AT23" s="370">
        <f t="shared" si="33"/>
      </c>
      <c r="AU23" s="370">
        <f t="shared" si="33"/>
      </c>
      <c r="AV23" s="371">
        <f t="shared" si="33"/>
      </c>
      <c r="AW23" s="371">
        <f t="shared" si="33"/>
      </c>
      <c r="AX23" s="372"/>
      <c r="AZ23" s="471">
        <v>18</v>
      </c>
      <c r="BA23" s="472">
        <f t="shared" si="22"/>
        <v>1</v>
      </c>
      <c r="BB23" s="473">
        <f t="shared" si="23"/>
      </c>
      <c r="BC23" s="474">
        <f t="shared" si="24"/>
      </c>
      <c r="BD23" s="475">
        <f t="shared" si="11"/>
      </c>
      <c r="BE23" s="475">
        <f t="shared" si="12"/>
      </c>
      <c r="BF23" s="475">
        <f t="shared" si="13"/>
      </c>
      <c r="BG23" s="475">
        <f t="shared" si="14"/>
      </c>
      <c r="BH23" s="475">
        <f t="shared" si="15"/>
      </c>
      <c r="BI23" s="476">
        <f t="shared" si="16"/>
      </c>
      <c r="BJ23" s="477">
        <f t="shared" si="17"/>
      </c>
      <c r="BK23" s="478">
        <f t="shared" si="18"/>
      </c>
      <c r="BL23" s="479">
        <f t="shared" si="19"/>
      </c>
      <c r="BM23" s="480">
        <f t="shared" si="20"/>
      </c>
      <c r="BN23" s="481">
        <f t="shared" si="21"/>
      </c>
      <c r="BO23" s="482"/>
      <c r="BP23" s="483"/>
      <c r="BQ23" s="484"/>
    </row>
    <row r="24" spans="2:69" ht="13.5" customHeight="1">
      <c r="B24" s="1603"/>
      <c r="C24" s="1607"/>
      <c r="D24" s="373">
        <v>16</v>
      </c>
      <c r="E24" s="374"/>
      <c r="F24" s="375">
        <f t="shared" si="28"/>
        <v>-37</v>
      </c>
      <c r="G24" s="376">
        <f t="shared" si="6"/>
        <v>10000000</v>
      </c>
      <c r="H24" s="377">
        <f>'入力フォーム 男子'!N33</f>
        <v>0</v>
      </c>
      <c r="I24" s="378">
        <f>'入力フォーム 男子'!K33</f>
        <v>0</v>
      </c>
      <c r="J24" s="379"/>
      <c r="K24" s="380"/>
      <c r="L24" s="373"/>
      <c r="M24" s="381"/>
      <c r="N24" s="379"/>
      <c r="O24" s="380"/>
      <c r="P24" s="373"/>
      <c r="Q24" s="381"/>
      <c r="R24" s="379"/>
      <c r="S24" s="380"/>
      <c r="T24" s="373"/>
      <c r="U24" s="381"/>
      <c r="V24" s="373"/>
      <c r="W24" s="380"/>
      <c r="X24" s="374"/>
      <c r="Y24" s="374"/>
      <c r="Z24" s="382"/>
      <c r="AA24" s="383">
        <f t="shared" si="30"/>
      </c>
      <c r="AB24" s="384">
        <f t="shared" si="31"/>
      </c>
      <c r="AC24" s="384">
        <f t="shared" si="31"/>
      </c>
      <c r="AD24" s="384">
        <f t="shared" si="31"/>
      </c>
      <c r="AE24" s="384">
        <f t="shared" si="31"/>
      </c>
      <c r="AF24" s="384">
        <f t="shared" si="31"/>
      </c>
      <c r="AG24" s="385">
        <f t="shared" si="31"/>
      </c>
      <c r="AH24" s="328"/>
      <c r="AI24" s="326"/>
      <c r="AJ24" s="326"/>
      <c r="AK24" s="326"/>
      <c r="AL24" s="326"/>
      <c r="AM24" s="326"/>
      <c r="AN24" s="329"/>
      <c r="AO24" s="386">
        <v>1</v>
      </c>
      <c r="AP24" s="387">
        <f t="shared" si="32"/>
      </c>
      <c r="AQ24" s="388">
        <f t="shared" si="33"/>
      </c>
      <c r="AR24" s="388">
        <f t="shared" si="33"/>
      </c>
      <c r="AS24" s="388">
        <f t="shared" si="33"/>
      </c>
      <c r="AT24" s="388">
        <f t="shared" si="33"/>
      </c>
      <c r="AU24" s="388">
        <f t="shared" si="33"/>
      </c>
      <c r="AV24" s="389">
        <f t="shared" si="33"/>
      </c>
      <c r="AW24" s="389">
        <f t="shared" si="33"/>
      </c>
      <c r="AX24" s="390"/>
      <c r="AZ24" s="471">
        <v>19</v>
      </c>
      <c r="BA24" s="472">
        <f t="shared" si="22"/>
        <v>1</v>
      </c>
      <c r="BB24" s="473">
        <f t="shared" si="23"/>
      </c>
      <c r="BC24" s="474">
        <f t="shared" si="24"/>
      </c>
      <c r="BD24" s="475">
        <f t="shared" si="11"/>
      </c>
      <c r="BE24" s="475">
        <f t="shared" si="12"/>
      </c>
      <c r="BF24" s="475">
        <f t="shared" si="13"/>
      </c>
      <c r="BG24" s="475">
        <f t="shared" si="14"/>
      </c>
      <c r="BH24" s="475">
        <f t="shared" si="15"/>
      </c>
      <c r="BI24" s="476">
        <f t="shared" si="16"/>
      </c>
      <c r="BJ24" s="477">
        <f t="shared" si="17"/>
      </c>
      <c r="BK24" s="478">
        <f t="shared" si="18"/>
      </c>
      <c r="BL24" s="479">
        <f t="shared" si="19"/>
      </c>
      <c r="BM24" s="480">
        <f t="shared" si="20"/>
      </c>
      <c r="BN24" s="481">
        <f t="shared" si="21"/>
      </c>
      <c r="BO24" s="482"/>
      <c r="BP24" s="483"/>
      <c r="BQ24" s="484"/>
    </row>
    <row r="25" spans="2:69" ht="13.5" customHeight="1">
      <c r="B25" s="1603"/>
      <c r="C25" s="1607"/>
      <c r="D25" s="373">
        <v>17</v>
      </c>
      <c r="E25" s="374"/>
      <c r="F25" s="375">
        <f t="shared" si="28"/>
        <v>-37</v>
      </c>
      <c r="G25" s="376">
        <f t="shared" si="6"/>
        <v>10000000</v>
      </c>
      <c r="H25" s="377">
        <f>'入力フォーム 男子'!N34</f>
        <v>0</v>
      </c>
      <c r="I25" s="378">
        <f>'入力フォーム 男子'!K34</f>
        <v>0</v>
      </c>
      <c r="J25" s="379"/>
      <c r="K25" s="380"/>
      <c r="L25" s="373"/>
      <c r="M25" s="381"/>
      <c r="N25" s="379"/>
      <c r="O25" s="380"/>
      <c r="P25" s="373"/>
      <c r="Q25" s="381"/>
      <c r="R25" s="379"/>
      <c r="S25" s="380"/>
      <c r="T25" s="373"/>
      <c r="U25" s="381"/>
      <c r="V25" s="373"/>
      <c r="W25" s="380"/>
      <c r="X25" s="374"/>
      <c r="Y25" s="374"/>
      <c r="Z25" s="382"/>
      <c r="AA25" s="383">
        <f t="shared" si="30"/>
      </c>
      <c r="AB25" s="384">
        <f t="shared" si="31"/>
      </c>
      <c r="AC25" s="384">
        <f t="shared" si="31"/>
      </c>
      <c r="AD25" s="384">
        <f t="shared" si="31"/>
      </c>
      <c r="AE25" s="384">
        <f t="shared" si="31"/>
      </c>
      <c r="AF25" s="384">
        <f t="shared" si="31"/>
      </c>
      <c r="AG25" s="385">
        <f t="shared" si="31"/>
      </c>
      <c r="AH25" s="328"/>
      <c r="AI25" s="326"/>
      <c r="AJ25" s="326"/>
      <c r="AK25" s="326"/>
      <c r="AL25" s="326"/>
      <c r="AM25" s="326"/>
      <c r="AN25" s="329"/>
      <c r="AO25" s="386">
        <v>1</v>
      </c>
      <c r="AP25" s="387">
        <f t="shared" si="32"/>
      </c>
      <c r="AQ25" s="388">
        <f t="shared" si="33"/>
      </c>
      <c r="AR25" s="388">
        <f t="shared" si="33"/>
      </c>
      <c r="AS25" s="388">
        <f t="shared" si="33"/>
      </c>
      <c r="AT25" s="388">
        <f t="shared" si="33"/>
      </c>
      <c r="AU25" s="388">
        <f t="shared" si="33"/>
      </c>
      <c r="AV25" s="389">
        <f t="shared" si="33"/>
      </c>
      <c r="AW25" s="389">
        <f t="shared" si="33"/>
      </c>
      <c r="AX25" s="390"/>
      <c r="AZ25" s="529">
        <v>20</v>
      </c>
      <c r="BA25" s="530">
        <f t="shared" si="22"/>
        <v>1</v>
      </c>
      <c r="BB25" s="212">
        <f t="shared" si="23"/>
      </c>
      <c r="BC25" s="531">
        <f t="shared" si="24"/>
      </c>
      <c r="BD25" s="532">
        <f t="shared" si="11"/>
      </c>
      <c r="BE25" s="532">
        <f t="shared" si="12"/>
      </c>
      <c r="BF25" s="532">
        <f t="shared" si="13"/>
      </c>
      <c r="BG25" s="532">
        <f t="shared" si="14"/>
      </c>
      <c r="BH25" s="532">
        <f t="shared" si="15"/>
      </c>
      <c r="BI25" s="533">
        <f t="shared" si="16"/>
      </c>
      <c r="BJ25" s="534">
        <f t="shared" si="17"/>
      </c>
      <c r="BK25" s="535">
        <f t="shared" si="18"/>
      </c>
      <c r="BL25" s="536">
        <f t="shared" si="19"/>
      </c>
      <c r="BM25" s="537">
        <f t="shared" si="20"/>
      </c>
      <c r="BN25" s="538">
        <f t="shared" si="21"/>
      </c>
      <c r="BO25" s="539"/>
      <c r="BP25" s="540"/>
      <c r="BQ25" s="541"/>
    </row>
    <row r="26" spans="2:50" ht="13.5" customHeight="1">
      <c r="B26" s="1603"/>
      <c r="C26" s="1607"/>
      <c r="D26" s="373">
        <v>18</v>
      </c>
      <c r="E26" s="374"/>
      <c r="F26" s="375">
        <f t="shared" si="28"/>
        <v>-37</v>
      </c>
      <c r="G26" s="376">
        <f t="shared" si="6"/>
        <v>10000000</v>
      </c>
      <c r="H26" s="377">
        <f>'入力フォーム 男子'!N35</f>
        <v>0</v>
      </c>
      <c r="I26" s="378">
        <f>'入力フォーム 男子'!K35</f>
        <v>0</v>
      </c>
      <c r="J26" s="379"/>
      <c r="K26" s="380"/>
      <c r="L26" s="373"/>
      <c r="M26" s="381"/>
      <c r="N26" s="379"/>
      <c r="O26" s="380"/>
      <c r="P26" s="373"/>
      <c r="Q26" s="381"/>
      <c r="R26" s="379"/>
      <c r="S26" s="380"/>
      <c r="T26" s="373"/>
      <c r="U26" s="381"/>
      <c r="V26" s="373"/>
      <c r="W26" s="380"/>
      <c r="X26" s="374"/>
      <c r="Y26" s="374"/>
      <c r="Z26" s="382"/>
      <c r="AA26" s="383">
        <f t="shared" si="30"/>
      </c>
      <c r="AB26" s="384">
        <f t="shared" si="31"/>
      </c>
      <c r="AC26" s="384">
        <f t="shared" si="31"/>
      </c>
      <c r="AD26" s="384">
        <f t="shared" si="31"/>
      </c>
      <c r="AE26" s="384">
        <f t="shared" si="31"/>
      </c>
      <c r="AF26" s="384">
        <f t="shared" si="31"/>
      </c>
      <c r="AG26" s="385">
        <f t="shared" si="31"/>
      </c>
      <c r="AH26" s="328"/>
      <c r="AI26" s="326"/>
      <c r="AJ26" s="326"/>
      <c r="AK26" s="326"/>
      <c r="AL26" s="326"/>
      <c r="AM26" s="326"/>
      <c r="AN26" s="329"/>
      <c r="AO26" s="386">
        <v>1</v>
      </c>
      <c r="AP26" s="387">
        <f t="shared" si="32"/>
      </c>
      <c r="AQ26" s="388">
        <f t="shared" si="33"/>
      </c>
      <c r="AR26" s="388">
        <f t="shared" si="33"/>
      </c>
      <c r="AS26" s="388">
        <f t="shared" si="33"/>
      </c>
      <c r="AT26" s="388">
        <f t="shared" si="33"/>
      </c>
      <c r="AU26" s="388">
        <f t="shared" si="33"/>
      </c>
      <c r="AV26" s="389">
        <f t="shared" si="33"/>
      </c>
      <c r="AW26" s="389">
        <f t="shared" si="33"/>
      </c>
      <c r="AX26" s="390"/>
    </row>
    <row r="27" spans="2:50" ht="13.5" customHeight="1">
      <c r="B27" s="1603"/>
      <c r="C27" s="1607"/>
      <c r="D27" s="373">
        <v>19</v>
      </c>
      <c r="E27" s="374"/>
      <c r="F27" s="375">
        <f t="shared" si="28"/>
        <v>-37</v>
      </c>
      <c r="G27" s="376">
        <f t="shared" si="6"/>
        <v>10000000</v>
      </c>
      <c r="H27" s="377">
        <f>'入力フォーム 男子'!N36</f>
        <v>0</v>
      </c>
      <c r="I27" s="378">
        <f>'入力フォーム 男子'!K36</f>
        <v>0</v>
      </c>
      <c r="J27" s="379"/>
      <c r="K27" s="380"/>
      <c r="L27" s="373"/>
      <c r="M27" s="381"/>
      <c r="N27" s="379"/>
      <c r="O27" s="380"/>
      <c r="P27" s="373"/>
      <c r="Q27" s="381"/>
      <c r="R27" s="379"/>
      <c r="S27" s="380"/>
      <c r="T27" s="373"/>
      <c r="U27" s="381"/>
      <c r="V27" s="373"/>
      <c r="W27" s="380"/>
      <c r="X27" s="374"/>
      <c r="Y27" s="374"/>
      <c r="Z27" s="382"/>
      <c r="AA27" s="383">
        <f t="shared" si="30"/>
      </c>
      <c r="AB27" s="384">
        <f t="shared" si="31"/>
      </c>
      <c r="AC27" s="384">
        <f t="shared" si="31"/>
      </c>
      <c r="AD27" s="384">
        <f t="shared" si="31"/>
      </c>
      <c r="AE27" s="384">
        <f t="shared" si="31"/>
      </c>
      <c r="AF27" s="384">
        <f t="shared" si="31"/>
      </c>
      <c r="AG27" s="385">
        <f t="shared" si="31"/>
      </c>
      <c r="AH27" s="328"/>
      <c r="AI27" s="326"/>
      <c r="AJ27" s="326"/>
      <c r="AK27" s="326"/>
      <c r="AL27" s="326"/>
      <c r="AM27" s="326"/>
      <c r="AN27" s="329"/>
      <c r="AO27" s="386">
        <v>1</v>
      </c>
      <c r="AP27" s="387">
        <f t="shared" si="32"/>
      </c>
      <c r="AQ27" s="388">
        <f t="shared" si="33"/>
      </c>
      <c r="AR27" s="388">
        <f t="shared" si="33"/>
      </c>
      <c r="AS27" s="388">
        <f t="shared" si="33"/>
      </c>
      <c r="AT27" s="388">
        <f t="shared" si="33"/>
      </c>
      <c r="AU27" s="388">
        <f t="shared" si="33"/>
      </c>
      <c r="AV27" s="389">
        <f t="shared" si="33"/>
      </c>
      <c r="AW27" s="389">
        <f t="shared" si="33"/>
      </c>
      <c r="AX27" s="390"/>
    </row>
    <row r="28" spans="2:50" ht="13.5" customHeight="1">
      <c r="B28" s="1603"/>
      <c r="C28" s="1607"/>
      <c r="D28" s="373">
        <v>20</v>
      </c>
      <c r="E28" s="374"/>
      <c r="F28" s="375">
        <f t="shared" si="28"/>
        <v>-37</v>
      </c>
      <c r="G28" s="376">
        <f t="shared" si="6"/>
        <v>10000000</v>
      </c>
      <c r="H28" s="377">
        <f>'入力フォーム 男子'!N37</f>
        <v>0</v>
      </c>
      <c r="I28" s="378">
        <f>'入力フォーム 男子'!K37</f>
        <v>0</v>
      </c>
      <c r="J28" s="379"/>
      <c r="K28" s="380"/>
      <c r="L28" s="373"/>
      <c r="M28" s="381"/>
      <c r="N28" s="379"/>
      <c r="O28" s="380"/>
      <c r="P28" s="373"/>
      <c r="Q28" s="381"/>
      <c r="R28" s="379"/>
      <c r="S28" s="380"/>
      <c r="T28" s="373"/>
      <c r="U28" s="381"/>
      <c r="V28" s="373"/>
      <c r="W28" s="380"/>
      <c r="X28" s="374"/>
      <c r="Y28" s="374"/>
      <c r="Z28" s="382"/>
      <c r="AA28" s="383">
        <f t="shared" si="30"/>
      </c>
      <c r="AB28" s="384">
        <f t="shared" si="31"/>
      </c>
      <c r="AC28" s="384">
        <f t="shared" si="31"/>
      </c>
      <c r="AD28" s="384">
        <f t="shared" si="31"/>
      </c>
      <c r="AE28" s="384">
        <f t="shared" si="31"/>
      </c>
      <c r="AF28" s="384">
        <f t="shared" si="31"/>
      </c>
      <c r="AG28" s="385">
        <f t="shared" si="31"/>
      </c>
      <c r="AH28" s="328"/>
      <c r="AI28" s="326"/>
      <c r="AJ28" s="326"/>
      <c r="AK28" s="326"/>
      <c r="AL28" s="326"/>
      <c r="AM28" s="326"/>
      <c r="AN28" s="329"/>
      <c r="AO28" s="386">
        <v>1</v>
      </c>
      <c r="AP28" s="387">
        <f t="shared" si="32"/>
      </c>
      <c r="AQ28" s="388">
        <f t="shared" si="33"/>
      </c>
      <c r="AR28" s="388">
        <f t="shared" si="33"/>
      </c>
      <c r="AS28" s="388">
        <f t="shared" si="33"/>
      </c>
      <c r="AT28" s="388">
        <f t="shared" si="33"/>
      </c>
      <c r="AU28" s="388">
        <f t="shared" si="33"/>
      </c>
      <c r="AV28" s="389">
        <f t="shared" si="33"/>
      </c>
      <c r="AW28" s="389">
        <f t="shared" si="33"/>
      </c>
      <c r="AX28" s="390"/>
    </row>
    <row r="29" spans="2:50" ht="13.5" customHeight="1">
      <c r="B29" s="1603"/>
      <c r="C29" s="1610"/>
      <c r="D29" s="282">
        <v>21</v>
      </c>
      <c r="E29" s="283"/>
      <c r="F29" s="284">
        <f t="shared" si="28"/>
        <v>-37</v>
      </c>
      <c r="G29" s="285">
        <f t="shared" si="6"/>
        <v>10000000</v>
      </c>
      <c r="H29" s="286">
        <f>'入力フォーム 男子'!N38</f>
        <v>0</v>
      </c>
      <c r="I29" s="287">
        <f>'入力フォーム 男子'!K38</f>
        <v>0</v>
      </c>
      <c r="J29" s="391"/>
      <c r="K29" s="392"/>
      <c r="L29" s="282"/>
      <c r="M29" s="393"/>
      <c r="N29" s="391"/>
      <c r="O29" s="392"/>
      <c r="P29" s="282"/>
      <c r="Q29" s="393"/>
      <c r="R29" s="391"/>
      <c r="S29" s="392"/>
      <c r="T29" s="282"/>
      <c r="U29" s="393"/>
      <c r="V29" s="282"/>
      <c r="W29" s="392"/>
      <c r="X29" s="283"/>
      <c r="Y29" s="283"/>
      <c r="Z29" s="295"/>
      <c r="AA29" s="394">
        <f t="shared" si="30"/>
      </c>
      <c r="AB29" s="395">
        <f t="shared" si="31"/>
      </c>
      <c r="AC29" s="395">
        <f t="shared" si="31"/>
      </c>
      <c r="AD29" s="395">
        <f t="shared" si="31"/>
      </c>
      <c r="AE29" s="395">
        <f t="shared" si="31"/>
      </c>
      <c r="AF29" s="395">
        <f t="shared" si="31"/>
      </c>
      <c r="AG29" s="396">
        <f t="shared" si="31"/>
      </c>
      <c r="AH29" s="397"/>
      <c r="AI29" s="398"/>
      <c r="AJ29" s="398"/>
      <c r="AK29" s="398"/>
      <c r="AL29" s="398"/>
      <c r="AM29" s="398"/>
      <c r="AN29" s="399"/>
      <c r="AO29" s="400">
        <v>1</v>
      </c>
      <c r="AP29" s="299">
        <f t="shared" si="32"/>
      </c>
      <c r="AQ29" s="291">
        <f t="shared" si="33"/>
      </c>
      <c r="AR29" s="291">
        <f t="shared" si="33"/>
      </c>
      <c r="AS29" s="291">
        <f t="shared" si="33"/>
      </c>
      <c r="AT29" s="291">
        <f t="shared" si="33"/>
      </c>
      <c r="AU29" s="291">
        <f t="shared" si="33"/>
      </c>
      <c r="AV29" s="300">
        <f t="shared" si="33"/>
      </c>
      <c r="AW29" s="300">
        <f t="shared" si="33"/>
      </c>
      <c r="AX29" s="401"/>
    </row>
    <row r="30" spans="2:50" ht="13.5" customHeight="1">
      <c r="B30" s="1603"/>
      <c r="C30" s="1609" t="s">
        <v>190</v>
      </c>
      <c r="D30" s="260">
        <v>22</v>
      </c>
      <c r="E30" s="261"/>
      <c r="F30" s="262">
        <f t="shared" si="28"/>
        <v>-37</v>
      </c>
      <c r="G30" s="302">
        <f t="shared" si="6"/>
        <v>10000000</v>
      </c>
      <c r="H30" s="264">
        <f>'入力フォーム 男子'!N39</f>
        <v>0</v>
      </c>
      <c r="I30" s="265">
        <f>'入力フォーム 男子'!K39</f>
        <v>0</v>
      </c>
      <c r="J30" s="402"/>
      <c r="K30" s="324"/>
      <c r="L30" s="260"/>
      <c r="M30" s="403"/>
      <c r="N30" s="402"/>
      <c r="O30" s="324"/>
      <c r="P30" s="260"/>
      <c r="Q30" s="403"/>
      <c r="R30" s="402"/>
      <c r="S30" s="324"/>
      <c r="T30" s="260"/>
      <c r="U30" s="403"/>
      <c r="V30" s="260"/>
      <c r="W30" s="324"/>
      <c r="X30" s="261"/>
      <c r="Y30" s="261"/>
      <c r="Z30" s="275"/>
      <c r="AA30" s="365"/>
      <c r="AB30" s="366"/>
      <c r="AC30" s="366"/>
      <c r="AD30" s="366"/>
      <c r="AE30" s="366"/>
      <c r="AF30" s="366"/>
      <c r="AG30" s="404"/>
      <c r="AH30" s="405">
        <f aca="true" t="shared" si="34" ref="AH30:AH36">IF($H30=0,"",IF($H30=AH$4,1,""))</f>
      </c>
      <c r="AI30" s="406">
        <f aca="true" t="shared" si="35" ref="AI30:AN36">IF($H30=0,"",IF($H30=AI$4,1,""))</f>
      </c>
      <c r="AJ30" s="406">
        <f t="shared" si="35"/>
      </c>
      <c r="AK30" s="406">
        <f t="shared" si="35"/>
      </c>
      <c r="AL30" s="406">
        <f t="shared" si="35"/>
      </c>
      <c r="AM30" s="406">
        <f t="shared" si="35"/>
      </c>
      <c r="AN30" s="407">
        <f t="shared" si="35"/>
      </c>
      <c r="AO30" s="278">
        <v>1</v>
      </c>
      <c r="AP30" s="279">
        <f t="shared" si="32"/>
      </c>
      <c r="AQ30" s="269">
        <f t="shared" si="33"/>
      </c>
      <c r="AR30" s="269">
        <f t="shared" si="33"/>
      </c>
      <c r="AS30" s="269">
        <f t="shared" si="33"/>
      </c>
      <c r="AT30" s="269">
        <f t="shared" si="33"/>
      </c>
      <c r="AU30" s="269">
        <f t="shared" si="33"/>
      </c>
      <c r="AV30" s="280">
        <f t="shared" si="33"/>
      </c>
      <c r="AW30" s="280">
        <f t="shared" si="33"/>
      </c>
      <c r="AX30" s="281"/>
    </row>
    <row r="31" spans="2:50" ht="13.5" customHeight="1">
      <c r="B31" s="1603"/>
      <c r="C31" s="1607"/>
      <c r="D31" s="373">
        <v>23</v>
      </c>
      <c r="E31" s="374"/>
      <c r="F31" s="375">
        <f t="shared" si="28"/>
        <v>-37</v>
      </c>
      <c r="G31" s="376">
        <f t="shared" si="6"/>
        <v>10000000</v>
      </c>
      <c r="H31" s="377">
        <f>'入力フォーム 男子'!N40</f>
        <v>0</v>
      </c>
      <c r="I31" s="378">
        <f>'入力フォーム 男子'!K40</f>
        <v>0</v>
      </c>
      <c r="J31" s="379"/>
      <c r="K31" s="380"/>
      <c r="L31" s="373"/>
      <c r="M31" s="381"/>
      <c r="N31" s="379"/>
      <c r="O31" s="380"/>
      <c r="P31" s="373"/>
      <c r="Q31" s="381"/>
      <c r="R31" s="379"/>
      <c r="S31" s="380"/>
      <c r="T31" s="373"/>
      <c r="U31" s="381"/>
      <c r="V31" s="373"/>
      <c r="W31" s="380"/>
      <c r="X31" s="374"/>
      <c r="Y31" s="374"/>
      <c r="Z31" s="382"/>
      <c r="AA31" s="328"/>
      <c r="AB31" s="326"/>
      <c r="AC31" s="326"/>
      <c r="AD31" s="326"/>
      <c r="AE31" s="326"/>
      <c r="AF31" s="326"/>
      <c r="AG31" s="327"/>
      <c r="AH31" s="383">
        <f t="shared" si="34"/>
      </c>
      <c r="AI31" s="384">
        <f t="shared" si="35"/>
      </c>
      <c r="AJ31" s="384">
        <f t="shared" si="35"/>
      </c>
      <c r="AK31" s="384">
        <f t="shared" si="35"/>
      </c>
      <c r="AL31" s="384">
        <f t="shared" si="35"/>
      </c>
      <c r="AM31" s="384">
        <f t="shared" si="35"/>
      </c>
      <c r="AN31" s="408">
        <f t="shared" si="35"/>
      </c>
      <c r="AO31" s="409">
        <v>1</v>
      </c>
      <c r="AP31" s="387">
        <f t="shared" si="32"/>
      </c>
      <c r="AQ31" s="388">
        <f t="shared" si="33"/>
      </c>
      <c r="AR31" s="388">
        <f t="shared" si="33"/>
      </c>
      <c r="AS31" s="388">
        <f t="shared" si="33"/>
      </c>
      <c r="AT31" s="388">
        <f t="shared" si="33"/>
      </c>
      <c r="AU31" s="388">
        <f t="shared" si="33"/>
      </c>
      <c r="AV31" s="389">
        <f t="shared" si="33"/>
      </c>
      <c r="AW31" s="389">
        <f t="shared" si="33"/>
      </c>
      <c r="AX31" s="410"/>
    </row>
    <row r="32" spans="2:50" ht="13.5" customHeight="1">
      <c r="B32" s="1603"/>
      <c r="C32" s="1607"/>
      <c r="D32" s="373">
        <v>24</v>
      </c>
      <c r="E32" s="374"/>
      <c r="F32" s="375">
        <f t="shared" si="28"/>
        <v>-37</v>
      </c>
      <c r="G32" s="376">
        <f t="shared" si="6"/>
        <v>10000000</v>
      </c>
      <c r="H32" s="377">
        <f>'入力フォーム 男子'!N41</f>
        <v>0</v>
      </c>
      <c r="I32" s="378">
        <f>'入力フォーム 男子'!K41</f>
        <v>0</v>
      </c>
      <c r="J32" s="379"/>
      <c r="K32" s="380"/>
      <c r="L32" s="373"/>
      <c r="M32" s="381"/>
      <c r="N32" s="379"/>
      <c r="O32" s="380"/>
      <c r="P32" s="373"/>
      <c r="Q32" s="381"/>
      <c r="R32" s="379"/>
      <c r="S32" s="380"/>
      <c r="T32" s="373"/>
      <c r="U32" s="381"/>
      <c r="V32" s="373"/>
      <c r="W32" s="380"/>
      <c r="X32" s="374"/>
      <c r="Y32" s="374"/>
      <c r="Z32" s="382"/>
      <c r="AA32" s="328"/>
      <c r="AB32" s="326"/>
      <c r="AC32" s="326"/>
      <c r="AD32" s="326"/>
      <c r="AE32" s="326"/>
      <c r="AF32" s="326"/>
      <c r="AG32" s="327"/>
      <c r="AH32" s="383">
        <f t="shared" si="34"/>
      </c>
      <c r="AI32" s="384">
        <f t="shared" si="35"/>
      </c>
      <c r="AJ32" s="384">
        <f t="shared" si="35"/>
      </c>
      <c r="AK32" s="384">
        <f t="shared" si="35"/>
      </c>
      <c r="AL32" s="384">
        <f t="shared" si="35"/>
      </c>
      <c r="AM32" s="384">
        <f t="shared" si="35"/>
      </c>
      <c r="AN32" s="408">
        <f t="shared" si="35"/>
      </c>
      <c r="AO32" s="409">
        <v>1</v>
      </c>
      <c r="AP32" s="387">
        <f t="shared" si="32"/>
      </c>
      <c r="AQ32" s="388">
        <f t="shared" si="33"/>
      </c>
      <c r="AR32" s="388">
        <f t="shared" si="33"/>
      </c>
      <c r="AS32" s="388">
        <f t="shared" si="33"/>
      </c>
      <c r="AT32" s="388">
        <f t="shared" si="33"/>
      </c>
      <c r="AU32" s="388">
        <f t="shared" si="33"/>
      </c>
      <c r="AV32" s="389">
        <f t="shared" si="33"/>
      </c>
      <c r="AW32" s="389">
        <f t="shared" si="33"/>
      </c>
      <c r="AX32" s="410"/>
    </row>
    <row r="33" spans="2:50" ht="13.5" customHeight="1">
      <c r="B33" s="1603"/>
      <c r="C33" s="1607"/>
      <c r="D33" s="373">
        <v>25</v>
      </c>
      <c r="E33" s="374"/>
      <c r="F33" s="375">
        <f t="shared" si="28"/>
        <v>-37</v>
      </c>
      <c r="G33" s="376">
        <f t="shared" si="6"/>
        <v>10000000</v>
      </c>
      <c r="H33" s="377">
        <f>'入力フォーム 男子'!N42</f>
        <v>0</v>
      </c>
      <c r="I33" s="378">
        <f>'入力フォーム 男子'!K42</f>
        <v>0</v>
      </c>
      <c r="J33" s="379"/>
      <c r="K33" s="380"/>
      <c r="L33" s="373"/>
      <c r="M33" s="381"/>
      <c r="N33" s="379"/>
      <c r="O33" s="380"/>
      <c r="P33" s="373"/>
      <c r="Q33" s="381"/>
      <c r="R33" s="379"/>
      <c r="S33" s="380"/>
      <c r="T33" s="373"/>
      <c r="U33" s="381"/>
      <c r="V33" s="373"/>
      <c r="W33" s="380"/>
      <c r="X33" s="374"/>
      <c r="Y33" s="374"/>
      <c r="Z33" s="382"/>
      <c r="AA33" s="328"/>
      <c r="AB33" s="326"/>
      <c r="AC33" s="326"/>
      <c r="AD33" s="326"/>
      <c r="AE33" s="326"/>
      <c r="AF33" s="326"/>
      <c r="AG33" s="327"/>
      <c r="AH33" s="383">
        <f t="shared" si="34"/>
      </c>
      <c r="AI33" s="384">
        <f t="shared" si="35"/>
      </c>
      <c r="AJ33" s="384">
        <f t="shared" si="35"/>
      </c>
      <c r="AK33" s="384">
        <f t="shared" si="35"/>
      </c>
      <c r="AL33" s="384">
        <f t="shared" si="35"/>
      </c>
      <c r="AM33" s="384">
        <f t="shared" si="35"/>
      </c>
      <c r="AN33" s="408">
        <f t="shared" si="35"/>
      </c>
      <c r="AO33" s="409">
        <v>1</v>
      </c>
      <c r="AP33" s="387">
        <f t="shared" si="32"/>
      </c>
      <c r="AQ33" s="388">
        <f t="shared" si="33"/>
      </c>
      <c r="AR33" s="388">
        <f t="shared" si="33"/>
      </c>
      <c r="AS33" s="388">
        <f t="shared" si="33"/>
      </c>
      <c r="AT33" s="388">
        <f t="shared" si="33"/>
      </c>
      <c r="AU33" s="388">
        <f t="shared" si="33"/>
      </c>
      <c r="AV33" s="389">
        <f t="shared" si="33"/>
      </c>
      <c r="AW33" s="389">
        <f t="shared" si="33"/>
      </c>
      <c r="AX33" s="410"/>
    </row>
    <row r="34" spans="2:50" ht="13.5" customHeight="1">
      <c r="B34" s="1603"/>
      <c r="C34" s="1607"/>
      <c r="D34" s="373">
        <v>26</v>
      </c>
      <c r="E34" s="374"/>
      <c r="F34" s="375">
        <f t="shared" si="28"/>
        <v>-37</v>
      </c>
      <c r="G34" s="376">
        <f t="shared" si="6"/>
        <v>10000000</v>
      </c>
      <c r="H34" s="377">
        <f>'入力フォーム 男子'!N43</f>
        <v>0</v>
      </c>
      <c r="I34" s="378">
        <f>'入力フォーム 男子'!K43</f>
        <v>0</v>
      </c>
      <c r="J34" s="379"/>
      <c r="K34" s="380"/>
      <c r="L34" s="373"/>
      <c r="M34" s="381"/>
      <c r="N34" s="379"/>
      <c r="O34" s="380"/>
      <c r="P34" s="373"/>
      <c r="Q34" s="381"/>
      <c r="R34" s="379"/>
      <c r="S34" s="380"/>
      <c r="T34" s="373"/>
      <c r="U34" s="381"/>
      <c r="V34" s="373"/>
      <c r="W34" s="380"/>
      <c r="X34" s="374"/>
      <c r="Y34" s="374"/>
      <c r="Z34" s="382"/>
      <c r="AA34" s="328"/>
      <c r="AB34" s="326"/>
      <c r="AC34" s="326"/>
      <c r="AD34" s="326"/>
      <c r="AE34" s="326"/>
      <c r="AF34" s="326"/>
      <c r="AG34" s="327"/>
      <c r="AH34" s="383">
        <f t="shared" si="34"/>
      </c>
      <c r="AI34" s="384">
        <f t="shared" si="35"/>
      </c>
      <c r="AJ34" s="384">
        <f t="shared" si="35"/>
      </c>
      <c r="AK34" s="384">
        <f t="shared" si="35"/>
      </c>
      <c r="AL34" s="384">
        <f t="shared" si="35"/>
      </c>
      <c r="AM34" s="384">
        <f t="shared" si="35"/>
      </c>
      <c r="AN34" s="408">
        <f t="shared" si="35"/>
      </c>
      <c r="AO34" s="409">
        <v>1</v>
      </c>
      <c r="AP34" s="387">
        <f t="shared" si="32"/>
      </c>
      <c r="AQ34" s="388">
        <f t="shared" si="33"/>
      </c>
      <c r="AR34" s="388">
        <f t="shared" si="33"/>
      </c>
      <c r="AS34" s="388">
        <f t="shared" si="33"/>
      </c>
      <c r="AT34" s="388">
        <f t="shared" si="33"/>
      </c>
      <c r="AU34" s="388">
        <f t="shared" si="33"/>
      </c>
      <c r="AV34" s="389">
        <f t="shared" si="33"/>
      </c>
      <c r="AW34" s="389">
        <f t="shared" si="33"/>
      </c>
      <c r="AX34" s="410"/>
    </row>
    <row r="35" spans="2:50" ht="13.5" customHeight="1">
      <c r="B35" s="1603"/>
      <c r="C35" s="1607"/>
      <c r="D35" s="373">
        <v>27</v>
      </c>
      <c r="E35" s="374"/>
      <c r="F35" s="375">
        <f t="shared" si="28"/>
        <v>-37</v>
      </c>
      <c r="G35" s="376">
        <f t="shared" si="6"/>
        <v>10000000</v>
      </c>
      <c r="H35" s="377">
        <f>'入力フォーム 男子'!N44</f>
        <v>0</v>
      </c>
      <c r="I35" s="378">
        <f>'入力フォーム 男子'!K44</f>
        <v>0</v>
      </c>
      <c r="J35" s="379"/>
      <c r="K35" s="380"/>
      <c r="L35" s="373"/>
      <c r="M35" s="381"/>
      <c r="N35" s="379"/>
      <c r="O35" s="380"/>
      <c r="P35" s="373"/>
      <c r="Q35" s="381"/>
      <c r="R35" s="379"/>
      <c r="S35" s="380"/>
      <c r="T35" s="373"/>
      <c r="U35" s="381"/>
      <c r="V35" s="373"/>
      <c r="W35" s="380"/>
      <c r="X35" s="374"/>
      <c r="Y35" s="374"/>
      <c r="Z35" s="382"/>
      <c r="AA35" s="328"/>
      <c r="AB35" s="326"/>
      <c r="AC35" s="326"/>
      <c r="AD35" s="326"/>
      <c r="AE35" s="326"/>
      <c r="AF35" s="326"/>
      <c r="AG35" s="327"/>
      <c r="AH35" s="383">
        <f t="shared" si="34"/>
      </c>
      <c r="AI35" s="384">
        <f t="shared" si="35"/>
      </c>
      <c r="AJ35" s="384">
        <f t="shared" si="35"/>
      </c>
      <c r="AK35" s="384">
        <f t="shared" si="35"/>
      </c>
      <c r="AL35" s="384">
        <f t="shared" si="35"/>
      </c>
      <c r="AM35" s="384">
        <f t="shared" si="35"/>
      </c>
      <c r="AN35" s="408">
        <f t="shared" si="35"/>
      </c>
      <c r="AO35" s="409">
        <v>1</v>
      </c>
      <c r="AP35" s="387">
        <f t="shared" si="32"/>
      </c>
      <c r="AQ35" s="388">
        <f t="shared" si="33"/>
      </c>
      <c r="AR35" s="388">
        <f t="shared" si="33"/>
      </c>
      <c r="AS35" s="388">
        <f t="shared" si="33"/>
      </c>
      <c r="AT35" s="388">
        <f t="shared" si="33"/>
      </c>
      <c r="AU35" s="388">
        <f t="shared" si="33"/>
      </c>
      <c r="AV35" s="389">
        <f t="shared" si="33"/>
      </c>
      <c r="AW35" s="389">
        <f t="shared" si="33"/>
      </c>
      <c r="AX35" s="410"/>
    </row>
    <row r="36" spans="2:50" ht="13.5" customHeight="1" thickBot="1">
      <c r="B36" s="1612"/>
      <c r="C36" s="1608"/>
      <c r="D36" s="332">
        <v>28</v>
      </c>
      <c r="E36" s="333"/>
      <c r="F36" s="334">
        <f t="shared" si="28"/>
        <v>-37</v>
      </c>
      <c r="G36" s="335">
        <f t="shared" si="6"/>
        <v>10000000</v>
      </c>
      <c r="H36" s="336">
        <f>'入力フォーム 男子'!N45</f>
        <v>0</v>
      </c>
      <c r="I36" s="337">
        <f>'入力フォーム 男子'!K45</f>
        <v>0</v>
      </c>
      <c r="J36" s="411"/>
      <c r="K36" s="338"/>
      <c r="L36" s="332"/>
      <c r="M36" s="412"/>
      <c r="N36" s="411"/>
      <c r="O36" s="338"/>
      <c r="P36" s="332"/>
      <c r="Q36" s="412"/>
      <c r="R36" s="411"/>
      <c r="S36" s="338"/>
      <c r="T36" s="332"/>
      <c r="U36" s="412"/>
      <c r="V36" s="332"/>
      <c r="W36" s="338"/>
      <c r="X36" s="333"/>
      <c r="Y36" s="333"/>
      <c r="Z36" s="413"/>
      <c r="AA36" s="345"/>
      <c r="AB36" s="343"/>
      <c r="AC36" s="343"/>
      <c r="AD36" s="343"/>
      <c r="AE36" s="343"/>
      <c r="AF36" s="343"/>
      <c r="AG36" s="344"/>
      <c r="AH36" s="414">
        <f t="shared" si="34"/>
      </c>
      <c r="AI36" s="415">
        <f t="shared" si="35"/>
      </c>
      <c r="AJ36" s="415">
        <f t="shared" si="35"/>
      </c>
      <c r="AK36" s="415">
        <f t="shared" si="35"/>
      </c>
      <c r="AL36" s="415">
        <f t="shared" si="35"/>
      </c>
      <c r="AM36" s="415">
        <f t="shared" si="35"/>
      </c>
      <c r="AN36" s="416">
        <f t="shared" si="35"/>
      </c>
      <c r="AO36" s="417">
        <v>1</v>
      </c>
      <c r="AP36" s="348">
        <f t="shared" si="32"/>
      </c>
      <c r="AQ36" s="349">
        <f t="shared" si="33"/>
      </c>
      <c r="AR36" s="349">
        <f t="shared" si="33"/>
      </c>
      <c r="AS36" s="349">
        <f t="shared" si="33"/>
      </c>
      <c r="AT36" s="349">
        <f t="shared" si="33"/>
      </c>
      <c r="AU36" s="349">
        <f t="shared" si="33"/>
      </c>
      <c r="AV36" s="350">
        <f t="shared" si="33"/>
      </c>
      <c r="AW36" s="350">
        <f t="shared" si="33"/>
      </c>
      <c r="AX36" s="418"/>
    </row>
    <row r="37" spans="2:69" s="214" customFormat="1" ht="13.5" customHeight="1" thickTop="1">
      <c r="B37" s="1627" t="s">
        <v>145</v>
      </c>
      <c r="C37" s="1628"/>
      <c r="D37" s="1628"/>
      <c r="E37" s="1628"/>
      <c r="F37" s="419"/>
      <c r="G37" s="419"/>
      <c r="H37" s="419"/>
      <c r="I37" s="420"/>
      <c r="J37" s="421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3"/>
      <c r="X37" s="424">
        <f>SUM(X20:X22)</f>
        <v>0</v>
      </c>
      <c r="Y37" s="425">
        <f>SUM(Y20:Y22)</f>
        <v>0</v>
      </c>
      <c r="Z37" s="426">
        <f>Z20+Z21+Z22</f>
        <v>0</v>
      </c>
      <c r="AA37" s="320">
        <f>SUM(AA20:AA36)</f>
        <v>0</v>
      </c>
      <c r="AB37" s="321">
        <f aca="true" t="shared" si="36" ref="AB37:AN37">SUM(AB20:AB36)</f>
        <v>0</v>
      </c>
      <c r="AC37" s="321">
        <f t="shared" si="36"/>
        <v>0</v>
      </c>
      <c r="AD37" s="321">
        <f t="shared" si="36"/>
        <v>0</v>
      </c>
      <c r="AE37" s="321">
        <f t="shared" si="36"/>
        <v>0</v>
      </c>
      <c r="AF37" s="321">
        <f t="shared" si="36"/>
        <v>0</v>
      </c>
      <c r="AG37" s="314">
        <f t="shared" si="36"/>
        <v>0</v>
      </c>
      <c r="AH37" s="320">
        <f t="shared" si="36"/>
        <v>0</v>
      </c>
      <c r="AI37" s="321">
        <f t="shared" si="36"/>
        <v>0</v>
      </c>
      <c r="AJ37" s="321">
        <f t="shared" si="36"/>
        <v>0</v>
      </c>
      <c r="AK37" s="321">
        <f t="shared" si="36"/>
        <v>0</v>
      </c>
      <c r="AL37" s="321">
        <f t="shared" si="36"/>
        <v>0</v>
      </c>
      <c r="AM37" s="321">
        <f t="shared" si="36"/>
        <v>0</v>
      </c>
      <c r="AN37" s="322">
        <f t="shared" si="36"/>
        <v>0</v>
      </c>
      <c r="AO37" s="317">
        <f>SUM(AA37:AN37)</f>
        <v>0</v>
      </c>
      <c r="AP37" s="427">
        <f>SUM(AP20:AP36)</f>
        <v>0</v>
      </c>
      <c r="AQ37" s="316">
        <f aca="true" t="shared" si="37" ref="AQ37:AW37">SUM(AQ20:AQ36)</f>
        <v>0</v>
      </c>
      <c r="AR37" s="316">
        <f t="shared" si="37"/>
        <v>0</v>
      </c>
      <c r="AS37" s="316">
        <f t="shared" si="37"/>
        <v>0</v>
      </c>
      <c r="AT37" s="316">
        <f t="shared" si="37"/>
        <v>0</v>
      </c>
      <c r="AU37" s="316">
        <f t="shared" si="37"/>
        <v>0</v>
      </c>
      <c r="AV37" s="319">
        <f t="shared" si="37"/>
        <v>0</v>
      </c>
      <c r="AW37" s="319">
        <f t="shared" si="37"/>
        <v>0</v>
      </c>
      <c r="AX37" s="319">
        <f>SUM(AP37:AW37)</f>
        <v>0</v>
      </c>
      <c r="BB37" s="216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</row>
    <row r="38" spans="2:50" ht="12">
      <c r="B38" s="1603" t="s">
        <v>191</v>
      </c>
      <c r="C38" s="428"/>
      <c r="D38" s="260">
        <v>31</v>
      </c>
      <c r="E38" s="261"/>
      <c r="F38" s="262">
        <f aca="true" t="shared" si="38" ref="F38:F45">RANK(G38,$G$6:$G$45,1)-COUNTIF($H$6:$H$19,0)-COUNTIF($I$21:$I$36,0)-COUNTIF($H$38:$H$45,0)</f>
        <v>-37</v>
      </c>
      <c r="G38" s="302">
        <f t="shared" si="6"/>
        <v>10000000</v>
      </c>
      <c r="H38" s="264">
        <f>'入力フォーム 男子'!N48</f>
        <v>0</v>
      </c>
      <c r="I38" s="265">
        <f>'入力フォーム 男子'!K48</f>
        <v>0</v>
      </c>
      <c r="J38" s="402"/>
      <c r="K38" s="324"/>
      <c r="L38" s="260"/>
      <c r="M38" s="403"/>
      <c r="N38" s="402"/>
      <c r="O38" s="324"/>
      <c r="P38" s="260"/>
      <c r="Q38" s="403"/>
      <c r="R38" s="402"/>
      <c r="S38" s="324"/>
      <c r="T38" s="260"/>
      <c r="U38" s="403"/>
      <c r="V38" s="260"/>
      <c r="W38" s="324"/>
      <c r="X38" s="261"/>
      <c r="Y38" s="261"/>
      <c r="Z38" s="275"/>
      <c r="AA38" s="260"/>
      <c r="AB38" s="429"/>
      <c r="AC38" s="429"/>
      <c r="AD38" s="429"/>
      <c r="AE38" s="429"/>
      <c r="AF38" s="429"/>
      <c r="AG38" s="324"/>
      <c r="AH38" s="260"/>
      <c r="AI38" s="429"/>
      <c r="AJ38" s="429"/>
      <c r="AK38" s="429"/>
      <c r="AL38" s="429"/>
      <c r="AM38" s="429"/>
      <c r="AN38" s="430"/>
      <c r="AO38" s="275"/>
      <c r="AP38" s="431"/>
      <c r="AQ38" s="432"/>
      <c r="AR38" s="432"/>
      <c r="AS38" s="432"/>
      <c r="AT38" s="432"/>
      <c r="AU38" s="432"/>
      <c r="AV38" s="433"/>
      <c r="AW38" s="433"/>
      <c r="AX38" s="325">
        <v>1</v>
      </c>
    </row>
    <row r="39" spans="2:50" ht="13.5" customHeight="1">
      <c r="B39" s="1603"/>
      <c r="C39" s="428"/>
      <c r="D39" s="373">
        <v>32</v>
      </c>
      <c r="E39" s="374"/>
      <c r="F39" s="375">
        <f t="shared" si="38"/>
        <v>-37</v>
      </c>
      <c r="G39" s="376">
        <f t="shared" si="6"/>
        <v>10000000</v>
      </c>
      <c r="H39" s="377">
        <f>'入力フォーム 男子'!N49</f>
        <v>0</v>
      </c>
      <c r="I39" s="378">
        <f>'入力フォーム 男子'!K49</f>
        <v>0</v>
      </c>
      <c r="J39" s="379"/>
      <c r="K39" s="380"/>
      <c r="L39" s="373"/>
      <c r="M39" s="381"/>
      <c r="N39" s="379"/>
      <c r="O39" s="380"/>
      <c r="P39" s="373"/>
      <c r="Q39" s="381"/>
      <c r="R39" s="379"/>
      <c r="S39" s="380"/>
      <c r="T39" s="373"/>
      <c r="U39" s="381"/>
      <c r="V39" s="373"/>
      <c r="W39" s="380"/>
      <c r="X39" s="374"/>
      <c r="Y39" s="374"/>
      <c r="Z39" s="382"/>
      <c r="AA39" s="373"/>
      <c r="AB39" s="434"/>
      <c r="AC39" s="434"/>
      <c r="AD39" s="434"/>
      <c r="AE39" s="434"/>
      <c r="AF39" s="434"/>
      <c r="AG39" s="380"/>
      <c r="AH39" s="373"/>
      <c r="AI39" s="434"/>
      <c r="AJ39" s="434"/>
      <c r="AK39" s="434"/>
      <c r="AL39" s="434"/>
      <c r="AM39" s="434"/>
      <c r="AN39" s="435"/>
      <c r="AO39" s="382"/>
      <c r="AP39" s="436"/>
      <c r="AQ39" s="437"/>
      <c r="AR39" s="437"/>
      <c r="AS39" s="437"/>
      <c r="AT39" s="437"/>
      <c r="AU39" s="437"/>
      <c r="AV39" s="438"/>
      <c r="AW39" s="438"/>
      <c r="AX39" s="439">
        <v>1</v>
      </c>
    </row>
    <row r="40" spans="2:50" ht="13.5" customHeight="1">
      <c r="B40" s="1603"/>
      <c r="C40" s="428"/>
      <c r="D40" s="373">
        <v>33</v>
      </c>
      <c r="E40" s="374"/>
      <c r="F40" s="375">
        <f t="shared" si="38"/>
        <v>-37</v>
      </c>
      <c r="G40" s="376">
        <f t="shared" si="6"/>
        <v>10000000</v>
      </c>
      <c r="H40" s="377">
        <f>'入力フォーム 男子'!N50</f>
        <v>0</v>
      </c>
      <c r="I40" s="378">
        <f>'入力フォーム 男子'!K50</f>
        <v>0</v>
      </c>
      <c r="J40" s="379"/>
      <c r="K40" s="380"/>
      <c r="L40" s="373"/>
      <c r="M40" s="381"/>
      <c r="N40" s="379"/>
      <c r="O40" s="380"/>
      <c r="P40" s="373"/>
      <c r="Q40" s="381"/>
      <c r="R40" s="379"/>
      <c r="S40" s="380"/>
      <c r="T40" s="373"/>
      <c r="U40" s="381"/>
      <c r="V40" s="373"/>
      <c r="W40" s="380"/>
      <c r="X40" s="374"/>
      <c r="Y40" s="374"/>
      <c r="Z40" s="382"/>
      <c r="AA40" s="373"/>
      <c r="AB40" s="434"/>
      <c r="AC40" s="434"/>
      <c r="AD40" s="434"/>
      <c r="AE40" s="434"/>
      <c r="AF40" s="434"/>
      <c r="AG40" s="380"/>
      <c r="AH40" s="373"/>
      <c r="AI40" s="434"/>
      <c r="AJ40" s="434"/>
      <c r="AK40" s="434"/>
      <c r="AL40" s="434"/>
      <c r="AM40" s="434"/>
      <c r="AN40" s="435"/>
      <c r="AO40" s="382"/>
      <c r="AP40" s="436"/>
      <c r="AQ40" s="437"/>
      <c r="AR40" s="437"/>
      <c r="AS40" s="437"/>
      <c r="AT40" s="437"/>
      <c r="AU40" s="437"/>
      <c r="AV40" s="438"/>
      <c r="AW40" s="438"/>
      <c r="AX40" s="439">
        <v>1</v>
      </c>
    </row>
    <row r="41" spans="2:50" ht="13.5" customHeight="1">
      <c r="B41" s="1603"/>
      <c r="C41" s="428"/>
      <c r="D41" s="373">
        <v>34</v>
      </c>
      <c r="E41" s="374"/>
      <c r="F41" s="375">
        <f t="shared" si="38"/>
        <v>-37</v>
      </c>
      <c r="G41" s="376">
        <f t="shared" si="6"/>
        <v>10000000</v>
      </c>
      <c r="H41" s="377">
        <f>'入力フォーム 男子'!N51</f>
        <v>0</v>
      </c>
      <c r="I41" s="378">
        <f>'入力フォーム 男子'!K51</f>
        <v>0</v>
      </c>
      <c r="J41" s="379"/>
      <c r="K41" s="380"/>
      <c r="L41" s="373"/>
      <c r="M41" s="381"/>
      <c r="N41" s="379"/>
      <c r="O41" s="380"/>
      <c r="P41" s="373"/>
      <c r="Q41" s="381"/>
      <c r="R41" s="379"/>
      <c r="S41" s="380"/>
      <c r="T41" s="373"/>
      <c r="U41" s="381"/>
      <c r="V41" s="373"/>
      <c r="W41" s="380"/>
      <c r="X41" s="374"/>
      <c r="Y41" s="374"/>
      <c r="Z41" s="382"/>
      <c r="AA41" s="373"/>
      <c r="AB41" s="434"/>
      <c r="AC41" s="434"/>
      <c r="AD41" s="434"/>
      <c r="AE41" s="434"/>
      <c r="AF41" s="434"/>
      <c r="AG41" s="380"/>
      <c r="AH41" s="373"/>
      <c r="AI41" s="434"/>
      <c r="AJ41" s="434"/>
      <c r="AK41" s="434"/>
      <c r="AL41" s="434"/>
      <c r="AM41" s="434"/>
      <c r="AN41" s="435"/>
      <c r="AO41" s="382"/>
      <c r="AP41" s="436"/>
      <c r="AQ41" s="437"/>
      <c r="AR41" s="437"/>
      <c r="AS41" s="437"/>
      <c r="AT41" s="437"/>
      <c r="AU41" s="437"/>
      <c r="AV41" s="438"/>
      <c r="AW41" s="438"/>
      <c r="AX41" s="439">
        <v>1</v>
      </c>
    </row>
    <row r="42" spans="2:50" ht="13.5" customHeight="1">
      <c r="B42" s="1603"/>
      <c r="C42" s="428"/>
      <c r="D42" s="373">
        <v>35</v>
      </c>
      <c r="E42" s="374"/>
      <c r="F42" s="375">
        <f t="shared" si="38"/>
        <v>-37</v>
      </c>
      <c r="G42" s="376">
        <f t="shared" si="6"/>
        <v>10000000</v>
      </c>
      <c r="H42" s="377">
        <f>'入力フォーム 男子'!N52</f>
        <v>0</v>
      </c>
      <c r="I42" s="378">
        <f>'入力フォーム 男子'!K52</f>
        <v>0</v>
      </c>
      <c r="J42" s="379"/>
      <c r="K42" s="380"/>
      <c r="L42" s="373"/>
      <c r="M42" s="381"/>
      <c r="N42" s="379"/>
      <c r="O42" s="380"/>
      <c r="P42" s="373"/>
      <c r="Q42" s="381"/>
      <c r="R42" s="379"/>
      <c r="S42" s="380"/>
      <c r="T42" s="373"/>
      <c r="U42" s="381"/>
      <c r="V42" s="373"/>
      <c r="W42" s="380"/>
      <c r="X42" s="374"/>
      <c r="Y42" s="374"/>
      <c r="Z42" s="382"/>
      <c r="AA42" s="373"/>
      <c r="AB42" s="434"/>
      <c r="AC42" s="434"/>
      <c r="AD42" s="434"/>
      <c r="AE42" s="434"/>
      <c r="AF42" s="434"/>
      <c r="AG42" s="380"/>
      <c r="AH42" s="373"/>
      <c r="AI42" s="434"/>
      <c r="AJ42" s="434"/>
      <c r="AK42" s="434"/>
      <c r="AL42" s="434"/>
      <c r="AM42" s="434"/>
      <c r="AN42" s="435"/>
      <c r="AO42" s="382"/>
      <c r="AP42" s="436"/>
      <c r="AQ42" s="437"/>
      <c r="AR42" s="437"/>
      <c r="AS42" s="437"/>
      <c r="AT42" s="437"/>
      <c r="AU42" s="437"/>
      <c r="AV42" s="438"/>
      <c r="AW42" s="438"/>
      <c r="AX42" s="439">
        <v>1</v>
      </c>
    </row>
    <row r="43" spans="2:50" ht="13.5" customHeight="1">
      <c r="B43" s="1604"/>
      <c r="C43" s="440"/>
      <c r="D43" s="282">
        <v>36</v>
      </c>
      <c r="E43" s="283"/>
      <c r="F43" s="284">
        <f t="shared" si="38"/>
        <v>-37</v>
      </c>
      <c r="G43" s="285">
        <f t="shared" si="6"/>
        <v>10000000</v>
      </c>
      <c r="H43" s="286">
        <f>'入力フォーム 男子'!N53</f>
        <v>0</v>
      </c>
      <c r="I43" s="287">
        <f>'入力フォーム 男子'!K53</f>
        <v>0</v>
      </c>
      <c r="J43" s="391"/>
      <c r="K43" s="392"/>
      <c r="L43" s="282"/>
      <c r="M43" s="393"/>
      <c r="N43" s="391"/>
      <c r="O43" s="392"/>
      <c r="P43" s="282"/>
      <c r="Q43" s="393"/>
      <c r="R43" s="391"/>
      <c r="S43" s="392"/>
      <c r="T43" s="282"/>
      <c r="U43" s="393"/>
      <c r="V43" s="282"/>
      <c r="W43" s="392"/>
      <c r="X43" s="283"/>
      <c r="Y43" s="283"/>
      <c r="Z43" s="295"/>
      <c r="AA43" s="282"/>
      <c r="AB43" s="441"/>
      <c r="AC43" s="441"/>
      <c r="AD43" s="441"/>
      <c r="AE43" s="441"/>
      <c r="AF43" s="441"/>
      <c r="AG43" s="392"/>
      <c r="AH43" s="282"/>
      <c r="AI43" s="441"/>
      <c r="AJ43" s="441"/>
      <c r="AK43" s="441"/>
      <c r="AL43" s="441"/>
      <c r="AM43" s="441"/>
      <c r="AN43" s="442"/>
      <c r="AO43" s="295"/>
      <c r="AP43" s="443"/>
      <c r="AQ43" s="444"/>
      <c r="AR43" s="444"/>
      <c r="AS43" s="444"/>
      <c r="AT43" s="444"/>
      <c r="AU43" s="444"/>
      <c r="AV43" s="445"/>
      <c r="AW43" s="445"/>
      <c r="AX43" s="446">
        <v>1</v>
      </c>
    </row>
    <row r="44" spans="2:50" ht="12">
      <c r="B44" s="1602" t="s">
        <v>92</v>
      </c>
      <c r="C44" s="428"/>
      <c r="D44" s="260">
        <v>37</v>
      </c>
      <c r="E44" s="261"/>
      <c r="F44" s="262">
        <f t="shared" si="38"/>
        <v>-37</v>
      </c>
      <c r="G44" s="302">
        <f t="shared" si="6"/>
        <v>10000000</v>
      </c>
      <c r="H44" s="264">
        <f>'入力フォーム 男子'!N54</f>
        <v>0</v>
      </c>
      <c r="I44" s="265">
        <f>'入力フォーム 男子'!K54</f>
        <v>0</v>
      </c>
      <c r="J44" s="402"/>
      <c r="K44" s="324"/>
      <c r="L44" s="260"/>
      <c r="M44" s="403"/>
      <c r="N44" s="402"/>
      <c r="O44" s="324"/>
      <c r="P44" s="260"/>
      <c r="Q44" s="403"/>
      <c r="R44" s="402"/>
      <c r="S44" s="324"/>
      <c r="T44" s="260"/>
      <c r="U44" s="403"/>
      <c r="V44" s="260"/>
      <c r="W44" s="324"/>
      <c r="X44" s="261"/>
      <c r="Y44" s="261"/>
      <c r="Z44" s="275"/>
      <c r="AA44" s="260"/>
      <c r="AB44" s="429"/>
      <c r="AC44" s="429"/>
      <c r="AD44" s="429"/>
      <c r="AE44" s="429"/>
      <c r="AF44" s="429"/>
      <c r="AG44" s="324"/>
      <c r="AH44" s="260"/>
      <c r="AI44" s="429"/>
      <c r="AJ44" s="429"/>
      <c r="AK44" s="429"/>
      <c r="AL44" s="429"/>
      <c r="AM44" s="429"/>
      <c r="AN44" s="430"/>
      <c r="AO44" s="275"/>
      <c r="AP44" s="431"/>
      <c r="AQ44" s="432"/>
      <c r="AR44" s="432"/>
      <c r="AS44" s="432"/>
      <c r="AT44" s="432"/>
      <c r="AU44" s="432"/>
      <c r="AV44" s="433"/>
      <c r="AW44" s="433"/>
      <c r="AX44" s="325">
        <v>1</v>
      </c>
    </row>
    <row r="45" spans="2:50" ht="13.5" customHeight="1">
      <c r="B45" s="1604"/>
      <c r="C45" s="440"/>
      <c r="D45" s="282">
        <v>38</v>
      </c>
      <c r="E45" s="283"/>
      <c r="F45" s="284">
        <f t="shared" si="38"/>
        <v>-37</v>
      </c>
      <c r="G45" s="285">
        <f t="shared" si="6"/>
        <v>10000000</v>
      </c>
      <c r="H45" s="286">
        <f>'入力フォーム 男子'!N55</f>
        <v>0</v>
      </c>
      <c r="I45" s="287">
        <f>'入力フォーム 男子'!K55</f>
        <v>0</v>
      </c>
      <c r="J45" s="391"/>
      <c r="K45" s="392"/>
      <c r="L45" s="282"/>
      <c r="M45" s="393"/>
      <c r="N45" s="391"/>
      <c r="O45" s="392"/>
      <c r="P45" s="282"/>
      <c r="Q45" s="393"/>
      <c r="R45" s="391"/>
      <c r="S45" s="392"/>
      <c r="T45" s="282"/>
      <c r="U45" s="393"/>
      <c r="V45" s="282"/>
      <c r="W45" s="392"/>
      <c r="X45" s="283"/>
      <c r="Y45" s="283"/>
      <c r="Z45" s="295"/>
      <c r="AA45" s="282"/>
      <c r="AB45" s="441"/>
      <c r="AC45" s="441"/>
      <c r="AD45" s="441"/>
      <c r="AE45" s="441"/>
      <c r="AF45" s="441"/>
      <c r="AG45" s="392"/>
      <c r="AH45" s="282"/>
      <c r="AI45" s="441"/>
      <c r="AJ45" s="441"/>
      <c r="AK45" s="441"/>
      <c r="AL45" s="441"/>
      <c r="AM45" s="441"/>
      <c r="AN45" s="442"/>
      <c r="AO45" s="295"/>
      <c r="AP45" s="443"/>
      <c r="AQ45" s="444"/>
      <c r="AR45" s="444"/>
      <c r="AS45" s="444"/>
      <c r="AT45" s="444"/>
      <c r="AU45" s="444"/>
      <c r="AV45" s="445"/>
      <c r="AW45" s="445"/>
      <c r="AX45" s="446">
        <v>1</v>
      </c>
    </row>
    <row r="46" ht="12">
      <c r="H46" s="447"/>
    </row>
    <row r="47" ht="12">
      <c r="H47" s="447"/>
    </row>
  </sheetData>
  <sheetProtection/>
  <mergeCells count="40">
    <mergeCell ref="BN4:BN5"/>
    <mergeCell ref="BO4:BP4"/>
    <mergeCell ref="C20:E20"/>
    <mergeCell ref="B37:E37"/>
    <mergeCell ref="AZ3:AZ5"/>
    <mergeCell ref="BA3:BA5"/>
    <mergeCell ref="BB3:BB5"/>
    <mergeCell ref="BC3:BL3"/>
    <mergeCell ref="BM3:BN3"/>
    <mergeCell ref="BO3:BQ3"/>
    <mergeCell ref="BC4:BI4"/>
    <mergeCell ref="BJ4:BK4"/>
    <mergeCell ref="BL4:BL5"/>
    <mergeCell ref="BM4:BM5"/>
    <mergeCell ref="C30:C36"/>
    <mergeCell ref="V3:W3"/>
    <mergeCell ref="T3:U3"/>
    <mergeCell ref="R3:S3"/>
    <mergeCell ref="P3:Q3"/>
    <mergeCell ref="N3:O3"/>
    <mergeCell ref="B38:B43"/>
    <mergeCell ref="B44:B45"/>
    <mergeCell ref="AP3:AU3"/>
    <mergeCell ref="C6:C7"/>
    <mergeCell ref="C8:C9"/>
    <mergeCell ref="C10:C11"/>
    <mergeCell ref="C12:C13"/>
    <mergeCell ref="C14:C15"/>
    <mergeCell ref="B23:B36"/>
    <mergeCell ref="C23:C29"/>
    <mergeCell ref="AV3:AW3"/>
    <mergeCell ref="B6:B22"/>
    <mergeCell ref="AA3:AG3"/>
    <mergeCell ref="AH3:AN3"/>
    <mergeCell ref="L3:M3"/>
    <mergeCell ref="C21:C22"/>
    <mergeCell ref="C18:C19"/>
    <mergeCell ref="C16:C17"/>
    <mergeCell ref="J3:K3"/>
    <mergeCell ref="X3:Y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X27"/>
  <sheetViews>
    <sheetView zoomScalePageLayoutView="0" workbookViewId="0" topLeftCell="B1">
      <selection activeCell="U11" sqref="U11"/>
    </sheetView>
  </sheetViews>
  <sheetFormatPr defaultColWidth="9.00390625" defaultRowHeight="13.5"/>
  <cols>
    <col min="1" max="1" width="3.625" style="96" customWidth="1"/>
    <col min="2" max="3" width="6.625" style="96" customWidth="1"/>
    <col min="4" max="4" width="12.625" style="96" customWidth="1"/>
    <col min="5" max="5" width="8.625" style="96" customWidth="1"/>
    <col min="6" max="20" width="5.125" style="96" customWidth="1"/>
    <col min="21" max="21" width="4.625" style="96" customWidth="1"/>
    <col min="22" max="24" width="6.625" style="96" customWidth="1"/>
    <col min="25" max="16384" width="9.00390625" style="96" customWidth="1"/>
  </cols>
  <sheetData>
    <row r="2" spans="2:24" s="191" customFormat="1" ht="15" customHeight="1">
      <c r="B2" s="1661"/>
      <c r="C2" s="1648"/>
      <c r="D2" s="1658"/>
      <c r="E2" s="1664" t="s">
        <v>54</v>
      </c>
      <c r="F2" s="1653" t="s">
        <v>95</v>
      </c>
      <c r="G2" s="1654"/>
      <c r="H2" s="1654"/>
      <c r="I2" s="1654"/>
      <c r="J2" s="1654"/>
      <c r="K2" s="1654"/>
      <c r="L2" s="1654"/>
      <c r="M2" s="1654"/>
      <c r="N2" s="1654"/>
      <c r="O2" s="1655"/>
      <c r="P2" s="1656" t="s">
        <v>66</v>
      </c>
      <c r="Q2" s="1657"/>
      <c r="R2" s="1653" t="s">
        <v>168</v>
      </c>
      <c r="S2" s="1654"/>
      <c r="T2" s="1655"/>
      <c r="U2" s="192"/>
      <c r="V2" s="1653" t="s">
        <v>167</v>
      </c>
      <c r="W2" s="1654"/>
      <c r="X2" s="1655"/>
    </row>
    <row r="3" spans="2:24" s="191" customFormat="1" ht="15" customHeight="1">
      <c r="B3" s="1662"/>
      <c r="C3" s="1649"/>
      <c r="D3" s="1659"/>
      <c r="E3" s="1665"/>
      <c r="F3" s="1667" t="s">
        <v>169</v>
      </c>
      <c r="G3" s="1668"/>
      <c r="H3" s="1668"/>
      <c r="I3" s="1668"/>
      <c r="J3" s="1668"/>
      <c r="K3" s="1668"/>
      <c r="L3" s="1669"/>
      <c r="M3" s="1670" t="s">
        <v>170</v>
      </c>
      <c r="N3" s="1652"/>
      <c r="O3" s="1671" t="s">
        <v>92</v>
      </c>
      <c r="P3" s="1674" t="s">
        <v>165</v>
      </c>
      <c r="Q3" s="1673" t="s">
        <v>92</v>
      </c>
      <c r="R3" s="1651" t="s">
        <v>95</v>
      </c>
      <c r="S3" s="1652"/>
      <c r="T3" s="193" t="s">
        <v>154</v>
      </c>
      <c r="U3" s="194"/>
      <c r="V3" s="1651" t="s">
        <v>95</v>
      </c>
      <c r="W3" s="1652"/>
      <c r="X3" s="193" t="s">
        <v>66</v>
      </c>
    </row>
    <row r="4" spans="2:24" s="191" customFormat="1" ht="27" customHeight="1">
      <c r="B4" s="1663"/>
      <c r="C4" s="1650"/>
      <c r="D4" s="1660"/>
      <c r="E4" s="1666"/>
      <c r="F4" s="196" t="s">
        <v>156</v>
      </c>
      <c r="G4" s="197" t="s">
        <v>157</v>
      </c>
      <c r="H4" s="197" t="s">
        <v>158</v>
      </c>
      <c r="I4" s="197" t="s">
        <v>159</v>
      </c>
      <c r="J4" s="197" t="s">
        <v>160</v>
      </c>
      <c r="K4" s="197" t="s">
        <v>161</v>
      </c>
      <c r="L4" s="198" t="s">
        <v>162</v>
      </c>
      <c r="M4" s="199" t="s">
        <v>139</v>
      </c>
      <c r="N4" s="200" t="s">
        <v>140</v>
      </c>
      <c r="O4" s="1672"/>
      <c r="P4" s="1675"/>
      <c r="Q4" s="1666"/>
      <c r="R4" s="196" t="s">
        <v>163</v>
      </c>
      <c r="S4" s="200" t="s">
        <v>164</v>
      </c>
      <c r="T4" s="201" t="s">
        <v>166</v>
      </c>
      <c r="U4" s="195"/>
      <c r="V4" s="196" t="s">
        <v>224</v>
      </c>
      <c r="W4" s="200" t="s">
        <v>251</v>
      </c>
      <c r="X4" s="201" t="s">
        <v>252</v>
      </c>
    </row>
    <row r="5" spans="2:24" ht="15" customHeight="1">
      <c r="B5" s="99" t="s">
        <v>100</v>
      </c>
      <c r="C5" s="126"/>
      <c r="D5" s="127"/>
      <c r="E5" s="97">
        <f>IF(ISBLANK(D5),"",'入力フォーム 男子'!$H$10)</f>
      </c>
      <c r="F5" s="100"/>
      <c r="G5" s="101"/>
      <c r="H5" s="101"/>
      <c r="I5" s="101"/>
      <c r="J5" s="101"/>
      <c r="K5" s="101"/>
      <c r="L5" s="102"/>
      <c r="M5" s="119"/>
      <c r="N5" s="120"/>
      <c r="O5" s="118"/>
      <c r="P5" s="124"/>
      <c r="Q5" s="123"/>
      <c r="R5" s="100"/>
      <c r="S5" s="120"/>
      <c r="T5" s="118"/>
      <c r="U5" s="97"/>
      <c r="V5" s="188"/>
      <c r="W5" s="189"/>
      <c r="X5" s="190"/>
    </row>
    <row r="6" spans="2:24" ht="15" customHeight="1">
      <c r="B6" s="103" t="s">
        <v>171</v>
      </c>
      <c r="C6" s="128"/>
      <c r="D6" s="129"/>
      <c r="E6" s="98">
        <f>IF(ISBLANK(D6),"",'入力フォーム 男子'!$H$10)</f>
      </c>
      <c r="F6" s="104"/>
      <c r="G6" s="105"/>
      <c r="H6" s="105"/>
      <c r="I6" s="105"/>
      <c r="J6" s="105"/>
      <c r="K6" s="105"/>
      <c r="L6" s="106"/>
      <c r="M6" s="121"/>
      <c r="N6" s="122"/>
      <c r="O6" s="117"/>
      <c r="P6" s="125"/>
      <c r="Q6" s="116"/>
      <c r="R6" s="104"/>
      <c r="S6" s="122"/>
      <c r="T6" s="117"/>
      <c r="U6" s="98"/>
      <c r="V6" s="180"/>
      <c r="W6" s="184"/>
      <c r="X6" s="185"/>
    </row>
    <row r="7" spans="2:24" ht="15" customHeight="1">
      <c r="B7" s="107">
        <v>1</v>
      </c>
      <c r="C7" s="130"/>
      <c r="D7" s="131"/>
      <c r="E7" s="108">
        <f>IF(ISBLANK(D7),"",'入力フォーム 男子'!$H$10)</f>
      </c>
      <c r="F7" s="140"/>
      <c r="G7" s="141"/>
      <c r="H7" s="141"/>
      <c r="I7" s="141"/>
      <c r="J7" s="141"/>
      <c r="K7" s="141"/>
      <c r="L7" s="142"/>
      <c r="M7" s="143"/>
      <c r="N7" s="144"/>
      <c r="O7" s="145"/>
      <c r="P7" s="146"/>
      <c r="Q7" s="147"/>
      <c r="R7" s="140"/>
      <c r="S7" s="144"/>
      <c r="T7" s="145"/>
      <c r="U7" s="108"/>
      <c r="V7" s="140"/>
      <c r="W7" s="144"/>
      <c r="X7" s="145"/>
    </row>
    <row r="8" spans="2:24" ht="15" customHeight="1">
      <c r="B8" s="109">
        <v>2</v>
      </c>
      <c r="C8" s="132"/>
      <c r="D8" s="133"/>
      <c r="E8" s="95">
        <f>IF(ISBLANK(D8),"",'入力フォーム 男子'!$H$10)</f>
      </c>
      <c r="F8" s="148"/>
      <c r="G8" s="149"/>
      <c r="H8" s="149"/>
      <c r="I8" s="149"/>
      <c r="J8" s="149"/>
      <c r="K8" s="149"/>
      <c r="L8" s="150"/>
      <c r="M8" s="151"/>
      <c r="N8" s="152"/>
      <c r="O8" s="153"/>
      <c r="P8" s="154"/>
      <c r="Q8" s="155"/>
      <c r="R8" s="148"/>
      <c r="S8" s="152"/>
      <c r="T8" s="153"/>
      <c r="U8" s="95"/>
      <c r="V8" s="148"/>
      <c r="W8" s="152"/>
      <c r="X8" s="153"/>
    </row>
    <row r="9" spans="2:24" ht="15" customHeight="1">
      <c r="B9" s="109">
        <v>3</v>
      </c>
      <c r="C9" s="132"/>
      <c r="D9" s="133"/>
      <c r="E9" s="95">
        <f>IF(ISBLANK(D9),"",'入力フォーム 男子'!$H$10)</f>
      </c>
      <c r="F9" s="148"/>
      <c r="G9" s="149"/>
      <c r="H9" s="149"/>
      <c r="I9" s="149"/>
      <c r="J9" s="149"/>
      <c r="K9" s="149"/>
      <c r="L9" s="150"/>
      <c r="M9" s="151"/>
      <c r="N9" s="152"/>
      <c r="O9" s="153"/>
      <c r="P9" s="154"/>
      <c r="Q9" s="155"/>
      <c r="R9" s="148"/>
      <c r="S9" s="152"/>
      <c r="T9" s="153"/>
      <c r="U9" s="95"/>
      <c r="V9" s="148"/>
      <c r="W9" s="152"/>
      <c r="X9" s="153"/>
    </row>
    <row r="10" spans="2:24" ht="15" customHeight="1">
      <c r="B10" s="109">
        <v>4</v>
      </c>
      <c r="C10" s="132"/>
      <c r="D10" s="133"/>
      <c r="E10" s="95">
        <f>IF(ISBLANK(D10),"",'入力フォーム 男子'!$H$10)</f>
      </c>
      <c r="F10" s="148"/>
      <c r="G10" s="149"/>
      <c r="H10" s="149"/>
      <c r="I10" s="149"/>
      <c r="J10" s="149"/>
      <c r="K10" s="149"/>
      <c r="L10" s="150"/>
      <c r="M10" s="151"/>
      <c r="N10" s="152"/>
      <c r="O10" s="153"/>
      <c r="P10" s="154"/>
      <c r="Q10" s="155"/>
      <c r="R10" s="148"/>
      <c r="S10" s="152"/>
      <c r="T10" s="153"/>
      <c r="U10" s="95"/>
      <c r="V10" s="148"/>
      <c r="W10" s="152"/>
      <c r="X10" s="153"/>
    </row>
    <row r="11" spans="2:24" ht="15" customHeight="1">
      <c r="B11" s="110">
        <v>5</v>
      </c>
      <c r="C11" s="134"/>
      <c r="D11" s="135"/>
      <c r="E11" s="111">
        <f>IF(ISBLANK(D11),"",'入力フォーム 男子'!$H$10)</f>
      </c>
      <c r="F11" s="156"/>
      <c r="G11" s="157"/>
      <c r="H11" s="157"/>
      <c r="I11" s="157"/>
      <c r="J11" s="157"/>
      <c r="K11" s="157"/>
      <c r="L11" s="158"/>
      <c r="M11" s="159"/>
      <c r="N11" s="160"/>
      <c r="O11" s="161"/>
      <c r="P11" s="162"/>
      <c r="Q11" s="163"/>
      <c r="R11" s="156"/>
      <c r="S11" s="160"/>
      <c r="T11" s="161"/>
      <c r="U11" s="111"/>
      <c r="V11" s="156"/>
      <c r="W11" s="160"/>
      <c r="X11" s="161"/>
    </row>
    <row r="12" spans="2:24" ht="15" customHeight="1">
      <c r="B12" s="112">
        <v>6</v>
      </c>
      <c r="C12" s="136"/>
      <c r="D12" s="137"/>
      <c r="E12" s="113">
        <f>IF(ISBLANK(D12),"",'入力フォーム 男子'!$H$10)</f>
      </c>
      <c r="F12" s="164"/>
      <c r="G12" s="165"/>
      <c r="H12" s="165"/>
      <c r="I12" s="165"/>
      <c r="J12" s="165"/>
      <c r="K12" s="165"/>
      <c r="L12" s="166"/>
      <c r="M12" s="167"/>
      <c r="N12" s="168"/>
      <c r="O12" s="169"/>
      <c r="P12" s="170"/>
      <c r="Q12" s="171"/>
      <c r="R12" s="164"/>
      <c r="S12" s="168"/>
      <c r="T12" s="169"/>
      <c r="U12" s="113"/>
      <c r="V12" s="164"/>
      <c r="W12" s="168"/>
      <c r="X12" s="169"/>
    </row>
    <row r="13" spans="2:24" ht="15" customHeight="1">
      <c r="B13" s="109">
        <v>7</v>
      </c>
      <c r="C13" s="132"/>
      <c r="D13" s="133"/>
      <c r="E13" s="95">
        <f>IF(ISBLANK(D13),"",'入力フォーム 男子'!$H$10)</f>
      </c>
      <c r="F13" s="148"/>
      <c r="G13" s="149"/>
      <c r="H13" s="149"/>
      <c r="I13" s="149"/>
      <c r="J13" s="149"/>
      <c r="K13" s="149"/>
      <c r="L13" s="150"/>
      <c r="M13" s="151"/>
      <c r="N13" s="152"/>
      <c r="O13" s="153"/>
      <c r="P13" s="154"/>
      <c r="Q13" s="155"/>
      <c r="R13" s="148"/>
      <c r="S13" s="152"/>
      <c r="T13" s="153"/>
      <c r="U13" s="95"/>
      <c r="V13" s="148"/>
      <c r="W13" s="152"/>
      <c r="X13" s="153"/>
    </row>
    <row r="14" spans="2:24" ht="15" customHeight="1">
      <c r="B14" s="109">
        <v>8</v>
      </c>
      <c r="C14" s="132"/>
      <c r="D14" s="133"/>
      <c r="E14" s="95">
        <f>IF(ISBLANK(D14),"",'入力フォーム 男子'!$H$10)</f>
      </c>
      <c r="F14" s="148"/>
      <c r="G14" s="149"/>
      <c r="H14" s="149"/>
      <c r="I14" s="149"/>
      <c r="J14" s="149"/>
      <c r="K14" s="149"/>
      <c r="L14" s="150"/>
      <c r="M14" s="151"/>
      <c r="N14" s="152"/>
      <c r="O14" s="153"/>
      <c r="P14" s="154"/>
      <c r="Q14" s="155"/>
      <c r="R14" s="148"/>
      <c r="S14" s="152"/>
      <c r="T14" s="153"/>
      <c r="U14" s="95"/>
      <c r="V14" s="148"/>
      <c r="W14" s="152"/>
      <c r="X14" s="153"/>
    </row>
    <row r="15" spans="2:24" ht="15" customHeight="1">
      <c r="B15" s="109">
        <v>9</v>
      </c>
      <c r="C15" s="132"/>
      <c r="D15" s="133"/>
      <c r="E15" s="95">
        <f>IF(ISBLANK(D15),"",'入力フォーム 男子'!$H$10)</f>
      </c>
      <c r="F15" s="148"/>
      <c r="G15" s="149"/>
      <c r="H15" s="149"/>
      <c r="I15" s="149"/>
      <c r="J15" s="149"/>
      <c r="K15" s="149"/>
      <c r="L15" s="150"/>
      <c r="M15" s="151"/>
      <c r="N15" s="152"/>
      <c r="O15" s="153"/>
      <c r="P15" s="154"/>
      <c r="Q15" s="155"/>
      <c r="R15" s="148"/>
      <c r="S15" s="152"/>
      <c r="T15" s="153"/>
      <c r="U15" s="95"/>
      <c r="V15" s="148"/>
      <c r="W15" s="152"/>
      <c r="X15" s="153"/>
    </row>
    <row r="16" spans="2:24" ht="15" customHeight="1">
      <c r="B16" s="114">
        <v>10</v>
      </c>
      <c r="C16" s="138"/>
      <c r="D16" s="139"/>
      <c r="E16" s="115">
        <f>IF(ISBLANK(D16),"",'入力フォーム 男子'!$H$10)</f>
      </c>
      <c r="F16" s="172"/>
      <c r="G16" s="173"/>
      <c r="H16" s="173"/>
      <c r="I16" s="173"/>
      <c r="J16" s="173"/>
      <c r="K16" s="173"/>
      <c r="L16" s="174"/>
      <c r="M16" s="175"/>
      <c r="N16" s="176"/>
      <c r="O16" s="177"/>
      <c r="P16" s="178"/>
      <c r="Q16" s="179"/>
      <c r="R16" s="172"/>
      <c r="S16" s="176"/>
      <c r="T16" s="177"/>
      <c r="U16" s="115"/>
      <c r="V16" s="172"/>
      <c r="W16" s="176"/>
      <c r="X16" s="177"/>
    </row>
    <row r="17" spans="2:24" ht="15" customHeight="1">
      <c r="B17" s="107">
        <v>11</v>
      </c>
      <c r="C17" s="130"/>
      <c r="D17" s="131"/>
      <c r="E17" s="108">
        <f>IF(ISBLANK(D17),"",'入力フォーム 男子'!$H$10)</f>
      </c>
      <c r="F17" s="140"/>
      <c r="G17" s="141"/>
      <c r="H17" s="141"/>
      <c r="I17" s="141"/>
      <c r="J17" s="141"/>
      <c r="K17" s="141"/>
      <c r="L17" s="142"/>
      <c r="M17" s="143"/>
      <c r="N17" s="144"/>
      <c r="O17" s="145"/>
      <c r="P17" s="146"/>
      <c r="Q17" s="147"/>
      <c r="R17" s="140"/>
      <c r="S17" s="144"/>
      <c r="T17" s="145"/>
      <c r="U17" s="108"/>
      <c r="V17" s="140"/>
      <c r="W17" s="144"/>
      <c r="X17" s="145"/>
    </row>
    <row r="18" spans="2:24" ht="15" customHeight="1">
      <c r="B18" s="109">
        <v>12</v>
      </c>
      <c r="C18" s="132"/>
      <c r="D18" s="133"/>
      <c r="E18" s="95">
        <f>IF(ISBLANK(D18),"",'入力フォーム 男子'!$H$10)</f>
      </c>
      <c r="F18" s="148"/>
      <c r="G18" s="149"/>
      <c r="H18" s="149"/>
      <c r="I18" s="149"/>
      <c r="J18" s="149"/>
      <c r="K18" s="149"/>
      <c r="L18" s="150"/>
      <c r="M18" s="151"/>
      <c r="N18" s="152"/>
      <c r="O18" s="153"/>
      <c r="P18" s="154"/>
      <c r="Q18" s="155"/>
      <c r="R18" s="148"/>
      <c r="S18" s="152"/>
      <c r="T18" s="153"/>
      <c r="U18" s="95"/>
      <c r="V18" s="148"/>
      <c r="W18" s="152"/>
      <c r="X18" s="153"/>
    </row>
    <row r="19" spans="2:24" ht="15" customHeight="1">
      <c r="B19" s="109">
        <v>13</v>
      </c>
      <c r="C19" s="132"/>
      <c r="D19" s="133"/>
      <c r="E19" s="95">
        <f>IF(ISBLANK(D19),"",'入力フォーム 男子'!$H$10)</f>
      </c>
      <c r="F19" s="148"/>
      <c r="G19" s="149"/>
      <c r="H19" s="149"/>
      <c r="I19" s="149"/>
      <c r="J19" s="149"/>
      <c r="K19" s="149"/>
      <c r="L19" s="150"/>
      <c r="M19" s="151"/>
      <c r="N19" s="152"/>
      <c r="O19" s="153"/>
      <c r="P19" s="154"/>
      <c r="Q19" s="155"/>
      <c r="R19" s="148"/>
      <c r="S19" s="152"/>
      <c r="T19" s="153"/>
      <c r="U19" s="95"/>
      <c r="V19" s="148"/>
      <c r="W19" s="152"/>
      <c r="X19" s="153"/>
    </row>
    <row r="20" spans="2:24" ht="15" customHeight="1">
      <c r="B20" s="109">
        <v>14</v>
      </c>
      <c r="C20" s="132"/>
      <c r="D20" s="133"/>
      <c r="E20" s="95">
        <f>IF(ISBLANK(D20),"",'入力フォーム 男子'!$H$10)</f>
      </c>
      <c r="F20" s="148"/>
      <c r="G20" s="149"/>
      <c r="H20" s="149"/>
      <c r="I20" s="149"/>
      <c r="J20" s="149"/>
      <c r="K20" s="149"/>
      <c r="L20" s="150"/>
      <c r="M20" s="151"/>
      <c r="N20" s="152"/>
      <c r="O20" s="153"/>
      <c r="P20" s="154"/>
      <c r="Q20" s="155"/>
      <c r="R20" s="148"/>
      <c r="S20" s="152"/>
      <c r="T20" s="153"/>
      <c r="U20" s="95"/>
      <c r="V20" s="148"/>
      <c r="W20" s="152"/>
      <c r="X20" s="153"/>
    </row>
    <row r="21" spans="2:24" ht="15" customHeight="1">
      <c r="B21" s="110">
        <v>15</v>
      </c>
      <c r="C21" s="134"/>
      <c r="D21" s="135"/>
      <c r="E21" s="111">
        <f>IF(ISBLANK(D21),"",'入力フォーム 男子'!$H$10)</f>
      </c>
      <c r="F21" s="156"/>
      <c r="G21" s="157"/>
      <c r="H21" s="157"/>
      <c r="I21" s="157"/>
      <c r="J21" s="157"/>
      <c r="K21" s="157"/>
      <c r="L21" s="158"/>
      <c r="M21" s="159"/>
      <c r="N21" s="160"/>
      <c r="O21" s="161"/>
      <c r="P21" s="162"/>
      <c r="Q21" s="163"/>
      <c r="R21" s="156"/>
      <c r="S21" s="160"/>
      <c r="T21" s="161"/>
      <c r="U21" s="111"/>
      <c r="V21" s="156"/>
      <c r="W21" s="160"/>
      <c r="X21" s="161"/>
    </row>
    <row r="22" spans="2:24" ht="15" customHeight="1">
      <c r="B22" s="112">
        <v>16</v>
      </c>
      <c r="C22" s="136"/>
      <c r="D22" s="137"/>
      <c r="E22" s="113">
        <f>IF(ISBLANK(D22),"",'入力フォーム 男子'!$H$10)</f>
      </c>
      <c r="F22" s="164"/>
      <c r="G22" s="165"/>
      <c r="H22" s="165"/>
      <c r="I22" s="165"/>
      <c r="J22" s="165"/>
      <c r="K22" s="165"/>
      <c r="L22" s="166"/>
      <c r="M22" s="167"/>
      <c r="N22" s="168"/>
      <c r="O22" s="169"/>
      <c r="P22" s="170"/>
      <c r="Q22" s="171"/>
      <c r="R22" s="164"/>
      <c r="S22" s="168"/>
      <c r="T22" s="169"/>
      <c r="U22" s="113"/>
      <c r="V22" s="164"/>
      <c r="W22" s="168"/>
      <c r="X22" s="169"/>
    </row>
    <row r="23" spans="2:24" ht="15" customHeight="1">
      <c r="B23" s="109">
        <v>17</v>
      </c>
      <c r="C23" s="132"/>
      <c r="D23" s="133"/>
      <c r="E23" s="95">
        <f>IF(ISBLANK(D23),"",'入力フォーム 男子'!$H$10)</f>
      </c>
      <c r="F23" s="148"/>
      <c r="G23" s="149"/>
      <c r="H23" s="149"/>
      <c r="I23" s="149"/>
      <c r="J23" s="149"/>
      <c r="K23" s="149"/>
      <c r="L23" s="150"/>
      <c r="M23" s="151"/>
      <c r="N23" s="152"/>
      <c r="O23" s="153"/>
      <c r="P23" s="154"/>
      <c r="Q23" s="155"/>
      <c r="R23" s="148"/>
      <c r="S23" s="152"/>
      <c r="T23" s="153"/>
      <c r="U23" s="95"/>
      <c r="V23" s="148"/>
      <c r="W23" s="152"/>
      <c r="X23" s="153"/>
    </row>
    <row r="24" spans="2:24" ht="15" customHeight="1">
      <c r="B24" s="109">
        <v>18</v>
      </c>
      <c r="C24" s="132"/>
      <c r="D24" s="133"/>
      <c r="E24" s="95">
        <f>IF(ISBLANK(D24),"",'入力フォーム 男子'!$H$10)</f>
      </c>
      <c r="F24" s="148"/>
      <c r="G24" s="149"/>
      <c r="H24" s="149"/>
      <c r="I24" s="149"/>
      <c r="J24" s="149"/>
      <c r="K24" s="149"/>
      <c r="L24" s="150"/>
      <c r="M24" s="151"/>
      <c r="N24" s="152"/>
      <c r="O24" s="153"/>
      <c r="P24" s="154"/>
      <c r="Q24" s="155"/>
      <c r="R24" s="148"/>
      <c r="S24" s="152"/>
      <c r="T24" s="153"/>
      <c r="U24" s="95"/>
      <c r="V24" s="148"/>
      <c r="W24" s="152"/>
      <c r="X24" s="153"/>
    </row>
    <row r="25" spans="2:24" ht="15" customHeight="1">
      <c r="B25" s="109">
        <v>19</v>
      </c>
      <c r="C25" s="132"/>
      <c r="D25" s="133"/>
      <c r="E25" s="95">
        <f>IF(ISBLANK(D25),"",'入力フォーム 男子'!$H$10)</f>
      </c>
      <c r="F25" s="148"/>
      <c r="G25" s="149"/>
      <c r="H25" s="149"/>
      <c r="I25" s="149"/>
      <c r="J25" s="149"/>
      <c r="K25" s="149"/>
      <c r="L25" s="150"/>
      <c r="M25" s="151"/>
      <c r="N25" s="152"/>
      <c r="O25" s="153"/>
      <c r="P25" s="154"/>
      <c r="Q25" s="155"/>
      <c r="R25" s="148"/>
      <c r="S25" s="152"/>
      <c r="T25" s="153"/>
      <c r="U25" s="95"/>
      <c r="V25" s="148"/>
      <c r="W25" s="152"/>
      <c r="X25" s="153"/>
    </row>
    <row r="26" spans="2:24" ht="15" customHeight="1">
      <c r="B26" s="103">
        <v>20</v>
      </c>
      <c r="C26" s="128"/>
      <c r="D26" s="129"/>
      <c r="E26" s="98">
        <f>IF(ISBLANK(D26),"",'入力フォーム 男子'!$H$10)</f>
      </c>
      <c r="F26" s="180"/>
      <c r="G26" s="181"/>
      <c r="H26" s="181"/>
      <c r="I26" s="181"/>
      <c r="J26" s="181"/>
      <c r="K26" s="181"/>
      <c r="L26" s="182"/>
      <c r="M26" s="183"/>
      <c r="N26" s="184"/>
      <c r="O26" s="185"/>
      <c r="P26" s="186"/>
      <c r="Q26" s="187"/>
      <c r="R26" s="180"/>
      <c r="S26" s="184"/>
      <c r="T26" s="185"/>
      <c r="U26" s="98"/>
      <c r="V26" s="180"/>
      <c r="W26" s="184"/>
      <c r="X26" s="185"/>
    </row>
    <row r="27" spans="2:24" s="202" customFormat="1" ht="18" customHeight="1">
      <c r="B27" s="1647" t="s">
        <v>34</v>
      </c>
      <c r="C27" s="1645"/>
      <c r="D27" s="1645"/>
      <c r="E27" s="1646"/>
      <c r="F27" s="205">
        <f aca="true" t="shared" si="0" ref="F27:T27">COUNTIF(F7:F21,"●")</f>
        <v>0</v>
      </c>
      <c r="G27" s="206">
        <f t="shared" si="0"/>
        <v>0</v>
      </c>
      <c r="H27" s="206">
        <f t="shared" si="0"/>
        <v>0</v>
      </c>
      <c r="I27" s="206">
        <f t="shared" si="0"/>
        <v>0</v>
      </c>
      <c r="J27" s="206">
        <f t="shared" si="0"/>
        <v>0</v>
      </c>
      <c r="K27" s="206">
        <f t="shared" si="0"/>
        <v>0</v>
      </c>
      <c r="L27" s="207">
        <f t="shared" si="0"/>
        <v>0</v>
      </c>
      <c r="M27" s="208">
        <f t="shared" si="0"/>
        <v>0</v>
      </c>
      <c r="N27" s="209">
        <f t="shared" si="0"/>
        <v>0</v>
      </c>
      <c r="O27" s="203">
        <f t="shared" si="0"/>
        <v>0</v>
      </c>
      <c r="P27" s="210">
        <f t="shared" si="0"/>
        <v>0</v>
      </c>
      <c r="Q27" s="204">
        <f t="shared" si="0"/>
        <v>0</v>
      </c>
      <c r="R27" s="205">
        <f t="shared" si="0"/>
        <v>0</v>
      </c>
      <c r="S27" s="209">
        <f t="shared" si="0"/>
        <v>0</v>
      </c>
      <c r="T27" s="211">
        <f t="shared" si="0"/>
        <v>0</v>
      </c>
      <c r="U27" s="204"/>
      <c r="V27" s="1645">
        <f>COUNTIF(V5:X21,"●")</f>
        <v>0</v>
      </c>
      <c r="W27" s="1645"/>
      <c r="X27" s="1646"/>
    </row>
  </sheetData>
  <sheetProtection/>
  <mergeCells count="17">
    <mergeCell ref="R2:T2"/>
    <mergeCell ref="F3:L3"/>
    <mergeCell ref="M3:N3"/>
    <mergeCell ref="O3:O4"/>
    <mergeCell ref="R3:S3"/>
    <mergeCell ref="Q3:Q4"/>
    <mergeCell ref="P3:P4"/>
    <mergeCell ref="V27:X27"/>
    <mergeCell ref="B27:E27"/>
    <mergeCell ref="C2:C4"/>
    <mergeCell ref="V3:W3"/>
    <mergeCell ref="F2:O2"/>
    <mergeCell ref="P2:Q2"/>
    <mergeCell ref="D2:D4"/>
    <mergeCell ref="B2:B4"/>
    <mergeCell ref="E2:E4"/>
    <mergeCell ref="V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haykawa</dc:creator>
  <cp:keywords/>
  <dc:description/>
  <cp:lastModifiedBy>ELiza</cp:lastModifiedBy>
  <cp:lastPrinted>2013-04-26T05:03:48Z</cp:lastPrinted>
  <dcterms:created xsi:type="dcterms:W3CDTF">2000-02-17T13:55:41Z</dcterms:created>
  <dcterms:modified xsi:type="dcterms:W3CDTF">2015-04-29T08:08:52Z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